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75" yWindow="0" windowWidth="20640" windowHeight="11685"/>
  </bookViews>
  <sheets>
    <sheet name="Vorlage MM" sheetId="1" r:id="rId1"/>
    <sheet name="Rekordprotokoll MM" sheetId="2" r:id="rId2"/>
  </sheets>
  <externalReferences>
    <externalReference r:id="rId3"/>
  </externalReferences>
  <definedNames>
    <definedName name="_xlnm.Print_Area" localSheetId="1">'Rekordprotokoll MM'!$A$1:$Z$39</definedName>
    <definedName name="_xlnm.Print_Area" localSheetId="0">'Vorlage MM'!$A$1:$X$29</definedName>
    <definedName name="mkgmax" localSheetId="0">'Vorlage MM'!$AS$2</definedName>
    <definedName name="mkgmin" localSheetId="0">'Vorlage MM'!$AS$3</definedName>
    <definedName name="mscfmax" localSheetId="0">'Vorlage MM'!$AG$2</definedName>
    <definedName name="mwert" localSheetId="0">'Vorlage MM'!$AG$3</definedName>
    <definedName name="Z_E60DD629_9CB4_41A0_A6BB_6C17125E33B4_.wvu.Cols" localSheetId="0" hidden="1">'Vorlage MM'!$AE:$AT</definedName>
    <definedName name="Z_E60DD629_9CB4_41A0_A6BB_6C17125E33B4_.wvu.PrintArea" localSheetId="1" hidden="1">'Rekordprotokoll MM'!$A$1:$Z$39</definedName>
    <definedName name="Z_E60DD629_9CB4_41A0_A6BB_6C17125E33B4_.wvu.PrintArea" localSheetId="0" hidden="1">'Vorlage MM'!$A$1:$X$29</definedName>
  </definedNames>
  <calcPr calcId="145621"/>
  <customWorkbookViews>
    <customWorkbookView name="Roland - Persönliche Ansicht" guid="{E60DD629-9CB4-41A0-A6BB-6C17125E33B4}" mergeInterval="0" personalView="1" maximized="1" windowWidth="1356" windowHeight="543" activeSheetId="1"/>
  </customWorkbookViews>
</workbook>
</file>

<file path=xl/calcChain.xml><?xml version="1.0" encoding="utf-8"?>
<calcChain xmlns="http://schemas.openxmlformats.org/spreadsheetml/2006/main">
  <c r="D20" i="1" l="1"/>
  <c r="Z20" i="1" s="1"/>
  <c r="AA20" i="1" s="1"/>
  <c r="AB20" i="1" s="1"/>
  <c r="C20" i="1"/>
  <c r="B20" i="1"/>
  <c r="D19" i="1"/>
  <c r="Z19" i="1" s="1"/>
  <c r="AA19" i="1" s="1"/>
  <c r="C19" i="1"/>
  <c r="B19" i="1"/>
  <c r="D18" i="1"/>
  <c r="Z18" i="1" s="1"/>
  <c r="AA18" i="1" s="1"/>
  <c r="AC18" i="1" s="1"/>
  <c r="C18" i="1"/>
  <c r="B18" i="1"/>
  <c r="D17" i="1"/>
  <c r="Z17" i="1" s="1"/>
  <c r="AA17" i="1" s="1"/>
  <c r="C17" i="1"/>
  <c r="B17" i="1"/>
  <c r="D16" i="1"/>
  <c r="Z16" i="1" s="1"/>
  <c r="AA16" i="1" s="1"/>
  <c r="AB16" i="1" s="1"/>
  <c r="C16" i="1"/>
  <c r="B16" i="1"/>
  <c r="D11" i="1"/>
  <c r="Z11" i="1" s="1"/>
  <c r="AA11" i="1" s="1"/>
  <c r="AB11" i="1" s="1"/>
  <c r="C11" i="1"/>
  <c r="B11" i="1"/>
  <c r="D10" i="1"/>
  <c r="Z10" i="1" s="1"/>
  <c r="AA10" i="1" s="1"/>
  <c r="AC10" i="1" s="1"/>
  <c r="C10" i="1"/>
  <c r="B10" i="1"/>
  <c r="D9" i="1"/>
  <c r="Z9" i="1" s="1"/>
  <c r="AA9" i="1" s="1"/>
  <c r="C9" i="1"/>
  <c r="B9" i="1"/>
  <c r="D8" i="1"/>
  <c r="Z8" i="1" s="1"/>
  <c r="AA8" i="1" s="1"/>
  <c r="C8" i="1"/>
  <c r="B8" i="1"/>
  <c r="D7" i="1"/>
  <c r="Z7" i="1" s="1"/>
  <c r="AA7" i="1" s="1"/>
  <c r="C7" i="1"/>
  <c r="B7" i="1"/>
  <c r="AE7" i="1"/>
  <c r="AF7" i="1" s="1"/>
  <c r="AL7" i="1"/>
  <c r="AM7" i="1"/>
  <c r="AN7" i="1"/>
  <c r="AO7" i="1"/>
  <c r="AP7" i="1"/>
  <c r="AQ7" i="1"/>
  <c r="AE8" i="1"/>
  <c r="AF8" i="1"/>
  <c r="AL8" i="1"/>
  <c r="AM8" i="1"/>
  <c r="AN8" i="1"/>
  <c r="AO8" i="1"/>
  <c r="AP8" i="1"/>
  <c r="AQ8" i="1"/>
  <c r="AE9" i="1"/>
  <c r="AF9" i="1"/>
  <c r="AL9" i="1"/>
  <c r="AM9" i="1"/>
  <c r="AN9" i="1"/>
  <c r="AO9" i="1"/>
  <c r="AP9" i="1"/>
  <c r="AQ9" i="1"/>
  <c r="AE10" i="1"/>
  <c r="AF10" i="1"/>
  <c r="AL10" i="1"/>
  <c r="AM10" i="1"/>
  <c r="AN10" i="1"/>
  <c r="AO10" i="1"/>
  <c r="AP10" i="1"/>
  <c r="AQ10" i="1"/>
  <c r="AE11" i="1"/>
  <c r="AF11" i="1"/>
  <c r="AL11" i="1"/>
  <c r="AM11" i="1"/>
  <c r="AN11" i="1"/>
  <c r="AO11" i="1"/>
  <c r="AP11" i="1"/>
  <c r="AQ11" i="1"/>
  <c r="AA12" i="1"/>
  <c r="AE16" i="1"/>
  <c r="AF16" i="1"/>
  <c r="AL16" i="1"/>
  <c r="AM16" i="1"/>
  <c r="AN16" i="1"/>
  <c r="AO16" i="1"/>
  <c r="AP16" i="1"/>
  <c r="AQ16" i="1"/>
  <c r="AE17" i="1"/>
  <c r="AF17" i="1"/>
  <c r="AL17" i="1"/>
  <c r="AM17" i="1"/>
  <c r="AN17" i="1"/>
  <c r="AO17" i="1"/>
  <c r="AP17" i="1"/>
  <c r="AQ17" i="1"/>
  <c r="AE18" i="1"/>
  <c r="AF18" i="1"/>
  <c r="AL18" i="1"/>
  <c r="AM18" i="1"/>
  <c r="AN18" i="1"/>
  <c r="AO18" i="1"/>
  <c r="AP18" i="1"/>
  <c r="AQ18" i="1"/>
  <c r="AE19" i="1"/>
  <c r="AF19" i="1"/>
  <c r="AL19" i="1"/>
  <c r="AM19" i="1"/>
  <c r="AN19" i="1"/>
  <c r="AO19" i="1"/>
  <c r="AP19" i="1"/>
  <c r="AQ19" i="1"/>
  <c r="AE20" i="1"/>
  <c r="AF20" i="1"/>
  <c r="AL20" i="1"/>
  <c r="AM20" i="1"/>
  <c r="AN20" i="1"/>
  <c r="AO20" i="1"/>
  <c r="AP20" i="1"/>
  <c r="AQ20" i="1"/>
  <c r="G21" i="1"/>
  <c r="AA21" i="1" s="1"/>
  <c r="AJ16" i="1" l="1"/>
  <c r="W16" i="1" s="1"/>
  <c r="AJ8" i="1"/>
  <c r="W8" i="1" s="1"/>
  <c r="AJ11" i="1"/>
  <c r="W11" i="1" s="1"/>
  <c r="AJ10" i="1"/>
  <c r="W10" i="1" s="1"/>
  <c r="AJ9" i="1"/>
  <c r="W9" i="1" s="1"/>
  <c r="AG10" i="1"/>
  <c r="G10" i="1" s="1"/>
  <c r="AG8" i="1"/>
  <c r="G8" i="1" s="1"/>
  <c r="AG7" i="1"/>
  <c r="G7" i="1" s="1"/>
  <c r="AJ7" i="1"/>
  <c r="W7" i="1" s="1"/>
  <c r="AG20" i="1"/>
  <c r="G20" i="1" s="1"/>
  <c r="AJ19" i="1"/>
  <c r="W19" i="1" s="1"/>
  <c r="AG19" i="1"/>
  <c r="G19" i="1" s="1"/>
  <c r="AJ18" i="1"/>
  <c r="W18" i="1" s="1"/>
  <c r="AG17" i="1"/>
  <c r="G17" i="1" s="1"/>
  <c r="AG16" i="1"/>
  <c r="G16" i="1" s="1"/>
  <c r="AC17" i="1"/>
  <c r="AB17" i="1"/>
  <c r="AC8" i="1"/>
  <c r="AB8" i="1"/>
  <c r="AC9" i="1"/>
  <c r="AB9" i="1"/>
  <c r="AB7" i="1"/>
  <c r="AC7" i="1"/>
  <c r="AC19" i="1"/>
  <c r="AB19" i="1"/>
  <c r="AJ20" i="1"/>
  <c r="W20" i="1" s="1"/>
  <c r="AJ17" i="1"/>
  <c r="W17" i="1" s="1"/>
  <c r="AG18" i="1"/>
  <c r="G18" i="1" s="1"/>
  <c r="AG9" i="1"/>
  <c r="G9" i="1" s="1"/>
  <c r="AG11" i="1"/>
  <c r="G11" i="1" s="1"/>
  <c r="AC11" i="1"/>
  <c r="AC20" i="1"/>
  <c r="AB18" i="1"/>
  <c r="AB10" i="1"/>
  <c r="AC16" i="1"/>
  <c r="AI17" i="1" l="1"/>
  <c r="V17" i="1" s="1"/>
  <c r="AH20" i="1"/>
  <c r="AI20" i="1"/>
  <c r="V20" i="1" s="1"/>
  <c r="AI19" i="1"/>
  <c r="V19" i="1" s="1"/>
  <c r="AH19" i="1"/>
  <c r="AI18" i="1"/>
  <c r="V18" i="1" s="1"/>
  <c r="AH18" i="1"/>
  <c r="AE21" i="1"/>
  <c r="AB22" i="1" s="1"/>
  <c r="N22" i="1" s="1"/>
  <c r="AH22" i="1" s="1"/>
  <c r="AH17" i="1"/>
  <c r="AI16" i="1"/>
  <c r="V16" i="1" s="1"/>
  <c r="AH16" i="1"/>
  <c r="N16" i="1" s="1"/>
  <c r="AH10" i="1"/>
  <c r="N10" i="1" s="1"/>
  <c r="AI11" i="1"/>
  <c r="V11" i="1" s="1"/>
  <c r="AH11" i="1"/>
  <c r="N11" i="1" s="1"/>
  <c r="AI10" i="1"/>
  <c r="V10" i="1" s="1"/>
  <c r="AI9" i="1"/>
  <c r="V9" i="1" s="1"/>
  <c r="AH9" i="1"/>
  <c r="AI7" i="1"/>
  <c r="V7" i="1" s="1"/>
  <c r="AH7" i="1"/>
  <c r="AH8" i="1"/>
  <c r="N8" i="1" s="1"/>
  <c r="AI8" i="1"/>
  <c r="V8" i="1" s="1"/>
  <c r="AF14" i="1"/>
  <c r="AF13" i="1"/>
  <c r="AF12" i="1"/>
  <c r="AC13" i="1" s="1"/>
  <c r="V13" i="1" s="1"/>
  <c r="AI13" i="1" s="1"/>
  <c r="AE12" i="1"/>
  <c r="AB13" i="1" s="1"/>
  <c r="N13" i="1" s="1"/>
  <c r="AH13" i="1" s="1"/>
  <c r="AE22" i="1"/>
  <c r="AF21" i="1"/>
  <c r="AC22" i="1" s="1"/>
  <c r="V22" i="1" s="1"/>
  <c r="AI22" i="1" s="1"/>
  <c r="AF22" i="1"/>
  <c r="AF23" i="1"/>
  <c r="AE14" i="1"/>
  <c r="AE13" i="1"/>
  <c r="AE23" i="1"/>
  <c r="AK17" i="1" l="1"/>
  <c r="X17" i="1" s="1"/>
  <c r="N20" i="1"/>
  <c r="AK20" i="1"/>
  <c r="X20" i="1" s="1"/>
  <c r="N19" i="1"/>
  <c r="AK19" i="1"/>
  <c r="X19" i="1" s="1"/>
  <c r="N18" i="1"/>
  <c r="AK18" i="1"/>
  <c r="X18" i="1" s="1"/>
  <c r="AI21" i="1"/>
  <c r="V21" i="1" s="1"/>
  <c r="N17" i="1"/>
  <c r="AK16" i="1"/>
  <c r="X16" i="1" s="1"/>
  <c r="AH21" i="1"/>
  <c r="N21" i="1" s="1"/>
  <c r="AK11" i="1"/>
  <c r="X11" i="1" s="1"/>
  <c r="AK9" i="1"/>
  <c r="X9" i="1" s="1"/>
  <c r="AK10" i="1"/>
  <c r="X10" i="1" s="1"/>
  <c r="N9" i="1"/>
  <c r="AH12" i="1"/>
  <c r="N12" i="1" s="1"/>
  <c r="N7" i="1"/>
  <c r="AK7" i="1"/>
  <c r="X7" i="1" s="1"/>
  <c r="AK8" i="1"/>
  <c r="AI12" i="1"/>
  <c r="V12" i="1" s="1"/>
  <c r="AK13" i="1"/>
  <c r="AK22" i="1"/>
  <c r="AI23" i="1" l="1"/>
  <c r="V23" i="1" s="1"/>
  <c r="AK21" i="1"/>
  <c r="X21" i="1" s="1"/>
  <c r="AH23" i="1"/>
  <c r="N23" i="1" s="1"/>
  <c r="AH14" i="1"/>
  <c r="X8" i="1"/>
  <c r="AK12" i="1"/>
  <c r="X12" i="1" s="1"/>
  <c r="AI14" i="1"/>
  <c r="V14" i="1" s="1"/>
  <c r="X13" i="1"/>
  <c r="X22" i="1"/>
  <c r="AK23" i="1" l="1"/>
  <c r="X23" i="1" s="1"/>
  <c r="AH24" i="1"/>
  <c r="N24" i="1" s="1"/>
  <c r="AH15" i="1"/>
  <c r="N15" i="1" s="1"/>
  <c r="N14" i="1"/>
  <c r="AI15" i="1"/>
  <c r="V15" i="1" s="1"/>
  <c r="AI24" i="1"/>
  <c r="V24" i="1" s="1"/>
  <c r="AK14" i="1"/>
  <c r="X14" i="1" s="1"/>
  <c r="AK15" i="1" l="1"/>
  <c r="X15" i="1" s="1"/>
  <c r="AK24" i="1"/>
  <c r="AT12" i="1" s="1"/>
  <c r="X24" i="1" l="1"/>
  <c r="AN26" i="1" s="1"/>
  <c r="R25" i="1" s="1"/>
  <c r="AO25" i="1"/>
  <c r="V28" i="1" s="1"/>
</calcChain>
</file>

<file path=xl/comments1.xml><?xml version="1.0" encoding="utf-8"?>
<comments xmlns="http://schemas.openxmlformats.org/spreadsheetml/2006/main">
  <authors>
    <author>Christian Brandl</author>
  </authors>
  <commentList>
    <comment ref="G12" authorId="0">
      <text>
        <r>
          <rPr>
            <b/>
            <sz val="9"/>
            <color indexed="81"/>
            <rFont val="Tahoma"/>
            <charset val="1"/>
          </rPr>
          <t xml:space="preserve">
hier eintragen, wie viele Jugendliche maximal einen Bonus bekommen dürfen
2007: max. 1 jgdl.
</t>
        </r>
      </text>
    </comment>
    <comment ref="B13" authorId="0">
      <text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charset val="1"/>
          </rPr>
          <t>Name der Heimmannschaft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2" authorId="0">
      <text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charset val="1"/>
          </rPr>
          <t>Name der Gastmannschaft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6" authorId="0">
      <text>
        <r>
          <rPr>
            <b/>
            <sz val="9"/>
            <color indexed="81"/>
            <rFont val="Tahoma"/>
            <charset val="1"/>
          </rPr>
          <t>Name des 1. Seitenrichters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7" authorId="0">
      <text>
        <r>
          <rPr>
            <b/>
            <sz val="9"/>
            <color indexed="81"/>
            <rFont val="Tahoma"/>
            <charset val="1"/>
          </rPr>
          <t>Name des Hauptkampfrichters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7" authorId="0">
      <text>
        <r>
          <rPr>
            <b/>
            <sz val="9"/>
            <color indexed="81"/>
            <rFont val="Tahoma"/>
            <charset val="1"/>
          </rPr>
          <t>Name des Listenführers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8" authorId="0">
      <text>
        <r>
          <rPr>
            <b/>
            <sz val="9"/>
            <color indexed="81"/>
            <rFont val="Tahoma"/>
            <charset val="1"/>
          </rPr>
          <t>Name des 2. Seitenrichters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<sst xmlns="http://schemas.openxmlformats.org/spreadsheetml/2006/main" count="269" uniqueCount="129">
  <si>
    <t>Konkurrenz:</t>
  </si>
  <si>
    <t>am:</t>
  </si>
  <si>
    <t>KLASSE:</t>
  </si>
  <si>
    <t>Beginn:</t>
  </si>
  <si>
    <t>Austragungsort:</t>
  </si>
  <si>
    <t>Ende:</t>
  </si>
  <si>
    <t>Nr.</t>
  </si>
  <si>
    <t>NAME</t>
  </si>
  <si>
    <t>Paß-</t>
  </si>
  <si>
    <t>Körper</t>
  </si>
  <si>
    <t>Sinclair</t>
  </si>
  <si>
    <t>R e i ß e n</t>
  </si>
  <si>
    <t>S t o ß e n</t>
  </si>
  <si>
    <t>Zweik.</t>
  </si>
  <si>
    <t>Ges. SC</t>
  </si>
  <si>
    <t>Reißen</t>
  </si>
  <si>
    <t>Stoßen</t>
  </si>
  <si>
    <t>Gesamt</t>
  </si>
  <si>
    <t>Gewicht</t>
  </si>
  <si>
    <t>Faktor</t>
  </si>
  <si>
    <t>1.</t>
  </si>
  <si>
    <t>2.</t>
  </si>
  <si>
    <t>3.</t>
  </si>
  <si>
    <t>SC.-Pkt.</t>
  </si>
  <si>
    <t>Leistung</t>
  </si>
  <si>
    <t>Pkt.</t>
  </si>
  <si>
    <t xml:space="preserve">SUMME - Reißen  </t>
  </si>
  <si>
    <t xml:space="preserve">SUMME - Stoßen  </t>
  </si>
  <si>
    <t xml:space="preserve">R. + St.  </t>
  </si>
  <si>
    <t xml:space="preserve">Ges.-J. B.  </t>
  </si>
  <si>
    <t xml:space="preserve">SUMME  </t>
  </si>
  <si>
    <t xml:space="preserve">Differenz    + / --  </t>
  </si>
  <si>
    <t xml:space="preserve">Diff. + / --  </t>
  </si>
  <si>
    <t>Gastmannschaft:</t>
  </si>
  <si>
    <t xml:space="preserve">Kontrolle, ob beide Disziplinen gewonnen wurden (wenn ja, dann x=0, sonst x=1): </t>
  </si>
  <si>
    <t>x=</t>
  </si>
  <si>
    <t>x=0</t>
  </si>
  <si>
    <t>x=1</t>
  </si>
  <si>
    <t xml:space="preserve">  1 : 1</t>
  </si>
  <si>
    <t xml:space="preserve"> 1 : 1</t>
  </si>
  <si>
    <t xml:space="preserve"> 1 : 0</t>
  </si>
  <si>
    <t xml:space="preserve"> 2 : 1</t>
  </si>
  <si>
    <t>Hauptkampfrichter:</t>
  </si>
  <si>
    <t>Listenführer:</t>
  </si>
  <si>
    <t>Ergebnis:</t>
  </si>
  <si>
    <t>Es siegte ... mit:</t>
  </si>
  <si>
    <t xml:space="preserve"> 2 : 0</t>
  </si>
  <si>
    <t xml:space="preserve"> 3 : 1</t>
  </si>
  <si>
    <t>Es siegte:</t>
  </si>
  <si>
    <t xml:space="preserve"> 3 : 0</t>
  </si>
  <si>
    <t xml:space="preserve"> 4 : 1</t>
  </si>
  <si>
    <t>mit</t>
  </si>
  <si>
    <t>Punkten</t>
  </si>
  <si>
    <t xml:space="preserve"> 4 : 0</t>
  </si>
  <si>
    <t xml:space="preserve"> 5 : 1</t>
  </si>
  <si>
    <t xml:space="preserve"> 5 : 0</t>
  </si>
  <si>
    <t xml:space="preserve"> 6 : 1</t>
  </si>
  <si>
    <t xml:space="preserve"> 6 : 0</t>
  </si>
  <si>
    <t xml:space="preserve"> 7 : 1</t>
  </si>
  <si>
    <t>Bewertung der Konkurrenz</t>
  </si>
  <si>
    <t>Rekordprotokoll</t>
  </si>
  <si>
    <t>Die Aufstellung folgender Rekorde wird bestätigt</t>
  </si>
  <si>
    <t>siegt eine Mannschaft
mit einer Differenz</t>
  </si>
  <si>
    <t>so endet der Wettkampf 
bei Sieg</t>
  </si>
  <si>
    <t>Name :</t>
  </si>
  <si>
    <t>in zwei 
Übungen</t>
  </si>
  <si>
    <t>in einer 
Übung</t>
  </si>
  <si>
    <t>Verein :</t>
  </si>
  <si>
    <t>Geb. Jahr :</t>
  </si>
  <si>
    <t>bis 50 Punkte</t>
  </si>
  <si>
    <t>1 : 0</t>
  </si>
  <si>
    <t>2 : 1</t>
  </si>
  <si>
    <t>Körpergewicht :</t>
  </si>
  <si>
    <t>kg</t>
  </si>
  <si>
    <t>Kat. :</t>
  </si>
  <si>
    <t>50,01 bis 100 Punkte</t>
  </si>
  <si>
    <t>2 : 0</t>
  </si>
  <si>
    <t>3 : 1</t>
  </si>
  <si>
    <t>100,01 bis 150 Punkte</t>
  </si>
  <si>
    <t>3 : 0</t>
  </si>
  <si>
    <t>4 : 1</t>
  </si>
  <si>
    <t>Rekordleistung :</t>
  </si>
  <si>
    <t>Disziplin :</t>
  </si>
  <si>
    <t>150,01 bis 200 Punkte</t>
  </si>
  <si>
    <t>4 : 0</t>
  </si>
  <si>
    <t>5 : 1</t>
  </si>
  <si>
    <t>200,01 bis 250 Punkte</t>
  </si>
  <si>
    <t>5 : 0</t>
  </si>
  <si>
    <t>6 : 1</t>
  </si>
  <si>
    <t>Altersklasse :</t>
  </si>
  <si>
    <t>über 250 Punkte</t>
  </si>
  <si>
    <t>6 : 0</t>
  </si>
  <si>
    <t>7 : 1</t>
  </si>
  <si>
    <t>**************************************************</t>
  </si>
  <si>
    <t>Meldungen des Kampfrichters</t>
  </si>
  <si>
    <t>Hauptkamprichter :</t>
  </si>
  <si>
    <t>Seitenrichter :</t>
  </si>
  <si>
    <t>Heimmannschaft:</t>
  </si>
  <si>
    <t>Frauen</t>
  </si>
  <si>
    <t>GJ</t>
  </si>
  <si>
    <t>Alter</t>
  </si>
  <si>
    <t>Jugendbonus</t>
  </si>
  <si>
    <t>Anzahl Jugendbonus:</t>
  </si>
  <si>
    <t>KGR 1</t>
  </si>
  <si>
    <t>KGR 2</t>
  </si>
  <si>
    <t>KGR 3</t>
  </si>
  <si>
    <t>Summe</t>
  </si>
  <si>
    <t>(F) Frau</t>
  </si>
  <si>
    <t>Anzahl</t>
  </si>
  <si>
    <t>Datum:</t>
  </si>
  <si>
    <t>Geb.</t>
  </si>
  <si>
    <t>Seitenrichter 1:</t>
  </si>
  <si>
    <t>Seitenrichter 2:</t>
  </si>
  <si>
    <t>C:\Gewicht\Tab\Athldb.xls</t>
  </si>
  <si>
    <t>Seitenrichter</t>
  </si>
  <si>
    <t>Die Athletendatendatei muss als</t>
  </si>
  <si>
    <t>auf der Festplatte gespeichert sein.</t>
  </si>
  <si>
    <t>Hinweise:</t>
  </si>
  <si>
    <t>Diese Tabelle ist ohne Kennwort geschützt</t>
  </si>
  <si>
    <t>mscfmax</t>
  </si>
  <si>
    <t>mwert</t>
  </si>
  <si>
    <t>Mannschaftsmeisterschaft Teamliga WNÖ</t>
  </si>
  <si>
    <t xml:space="preserve">     W-NÖ   </t>
  </si>
  <si>
    <t>Trainingslokal, AKH Vösendorf, Kindbergstr. 12</t>
  </si>
  <si>
    <t>AKH Vösendorf I</t>
  </si>
  <si>
    <t>KSV Mödling</t>
  </si>
  <si>
    <t>x</t>
  </si>
  <si>
    <t>Florian Ehrengruber</t>
  </si>
  <si>
    <t>Fritz Handler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</si>
</sst>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"/>
    <numFmt numFmtId="166" formatCode="d/\ mmmm\ yyyy"/>
    <numFmt numFmtId="167" formatCode="h:mm"/>
    <numFmt numFmtId="168" formatCode="dd/mm/yy;@"/>
  </numFmts>
  <fonts count="27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indexed="9"/>
      <name val="Arial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sz val="8"/>
      <color indexed="9"/>
      <name val="Arial"/>
      <family val="2"/>
    </font>
    <font>
      <sz val="6"/>
      <name val="Arial"/>
      <family val="2"/>
    </font>
    <font>
      <u/>
      <sz val="8"/>
      <name val="Arial"/>
      <family val="2"/>
    </font>
    <font>
      <b/>
      <sz val="18"/>
      <name val="Comic Sans MS"/>
      <family val="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33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0" fillId="0" borderId="0" xfId="0" applyProtection="1"/>
    <xf numFmtId="0" fontId="15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1" xfId="0" applyBorder="1" applyProtection="1"/>
    <xf numFmtId="0" fontId="0" fillId="0" borderId="0" xfId="0" applyBorder="1" applyProtection="1"/>
    <xf numFmtId="0" fontId="16" fillId="0" borderId="0" xfId="0" applyFont="1" applyAlignment="1" applyProtection="1">
      <alignment horizontal="centerContinuous"/>
    </xf>
    <xf numFmtId="0" fontId="16" fillId="0" borderId="0" xfId="0" applyFont="1" applyBorder="1" applyAlignment="1" applyProtection="1">
      <alignment horizontal="centerContinuous"/>
    </xf>
    <xf numFmtId="0" fontId="0" fillId="0" borderId="0" xfId="0" applyAlignment="1" applyProtection="1">
      <alignment horizontal="left" inden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vertical="center"/>
    </xf>
    <xf numFmtId="0" fontId="3" fillId="0" borderId="2" xfId="0" applyFont="1" applyBorder="1" applyAlignment="1" applyProtection="1">
      <alignment horizontal="centerContinuous" vertical="center" wrapText="1"/>
    </xf>
    <xf numFmtId="0" fontId="3" fillId="0" borderId="2" xfId="0" applyFont="1" applyBorder="1" applyAlignment="1" applyProtection="1">
      <alignment horizontal="centerContinuous" vertical="center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Alignment="1" applyProtection="1"/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/>
    </xf>
    <xf numFmtId="0" fontId="3" fillId="0" borderId="2" xfId="0" applyFont="1" applyBorder="1" applyAlignment="1" applyProtection="1">
      <alignment horizontal="left" indent="1"/>
    </xf>
    <xf numFmtId="49" fontId="3" fillId="0" borderId="2" xfId="0" applyNumberFormat="1" applyFont="1" applyBorder="1" applyAlignment="1" applyProtection="1">
      <alignment horizontal="center"/>
    </xf>
    <xf numFmtId="0" fontId="0" fillId="0" borderId="0" xfId="0" applyAlignment="1" applyProtection="1"/>
    <xf numFmtId="165" fontId="7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/>
    <xf numFmtId="0" fontId="3" fillId="0" borderId="0" xfId="0" applyFont="1" applyAlignment="1" applyProtection="1">
      <alignment horizontal="centerContinuous"/>
    </xf>
    <xf numFmtId="0" fontId="3" fillId="0" borderId="1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Continuous"/>
    </xf>
    <xf numFmtId="0" fontId="0" fillId="0" borderId="1" xfId="0" applyBorder="1" applyAlignment="1" applyProtection="1"/>
    <xf numFmtId="0" fontId="15" fillId="0" borderId="0" xfId="0" applyFont="1" applyFill="1" applyBorder="1" applyAlignment="1" applyProtection="1">
      <alignment horizontal="centerContinuous"/>
    </xf>
    <xf numFmtId="0" fontId="14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centerContinuous"/>
    </xf>
    <xf numFmtId="0" fontId="7" fillId="0" borderId="0" xfId="0" applyFont="1" applyProtection="1"/>
    <xf numFmtId="0" fontId="17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0" fontId="6" fillId="0" borderId="0" xfId="0" applyFont="1" applyFill="1" applyAlignment="1" applyProtection="1">
      <protection hidden="1"/>
    </xf>
    <xf numFmtId="166" fontId="5" fillId="0" borderId="0" xfId="0" applyNumberFormat="1" applyFont="1" applyFill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centerContinuous"/>
      <protection hidden="1"/>
    </xf>
    <xf numFmtId="0" fontId="6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6" fillId="0" borderId="0" xfId="0" applyFont="1" applyFill="1" applyAlignment="1" applyProtection="1">
      <alignment vertical="top" wrapText="1"/>
      <protection hidden="1"/>
    </xf>
    <xf numFmtId="167" fontId="3" fillId="0" borderId="0" xfId="0" applyNumberFormat="1" applyFont="1" applyFill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centerContinuous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Alignment="1" applyProtection="1">
      <alignment horizontal="centerContinuous"/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1" fillId="2" borderId="10" xfId="0" applyFont="1" applyFill="1" applyBorder="1" applyAlignment="1" applyProtection="1">
      <alignment horizontal="center"/>
      <protection hidden="1"/>
    </xf>
    <xf numFmtId="0" fontId="3" fillId="2" borderId="11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8" fillId="0" borderId="12" xfId="0" applyFont="1" applyBorder="1" applyAlignment="1" applyProtection="1">
      <alignment horizontal="center" vertical="top"/>
      <protection hidden="1"/>
    </xf>
    <xf numFmtId="0" fontId="8" fillId="0" borderId="13" xfId="0" applyFont="1" applyBorder="1" applyAlignment="1" applyProtection="1">
      <alignment horizontal="centerContinuous" vertical="top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top"/>
      <protection hidden="1"/>
    </xf>
    <xf numFmtId="0" fontId="8" fillId="0" borderId="16" xfId="0" applyFont="1" applyBorder="1" applyAlignment="1" applyProtection="1">
      <alignment horizontal="center" vertical="top"/>
      <protection hidden="1"/>
    </xf>
    <xf numFmtId="0" fontId="3" fillId="2" borderId="12" xfId="0" applyFont="1" applyFill="1" applyBorder="1" applyAlignment="1" applyProtection="1">
      <alignment horizontal="center"/>
      <protection hidden="1"/>
    </xf>
    <xf numFmtId="0" fontId="3" fillId="2" borderId="17" xfId="0" applyFont="1" applyFill="1" applyBorder="1" applyAlignment="1" applyProtection="1">
      <alignment horizontal="center"/>
      <protection hidden="1"/>
    </xf>
    <xf numFmtId="0" fontId="3" fillId="2" borderId="18" xfId="0" applyFont="1" applyFill="1" applyBorder="1" applyAlignment="1" applyProtection="1">
      <alignment horizontal="centerContinuous"/>
      <protection hidden="1"/>
    </xf>
    <xf numFmtId="0" fontId="3" fillId="2" borderId="19" xfId="0" applyFont="1" applyFill="1" applyBorder="1" applyAlignment="1" applyProtection="1">
      <alignment horizontal="center"/>
      <protection hidden="1"/>
    </xf>
    <xf numFmtId="0" fontId="3" fillId="2" borderId="14" xfId="0" applyFont="1" applyFill="1" applyBorder="1" applyAlignment="1" applyProtection="1">
      <alignment horizontal="center"/>
      <protection hidden="1"/>
    </xf>
    <xf numFmtId="0" fontId="3" fillId="2" borderId="20" xfId="0" applyFont="1" applyFill="1" applyBorder="1" applyAlignment="1" applyProtection="1">
      <alignment horizontal="center"/>
      <protection hidden="1"/>
    </xf>
    <xf numFmtId="0" fontId="3" fillId="2" borderId="16" xfId="0" applyFont="1" applyFill="1" applyBorder="1" applyAlignment="1" applyProtection="1">
      <alignment horizontal="center"/>
      <protection hidden="1"/>
    </xf>
    <xf numFmtId="0" fontId="1" fillId="2" borderId="21" xfId="0" applyFont="1" applyFill="1" applyBorder="1" applyAlignment="1" applyProtection="1">
      <alignment horizontal="center"/>
      <protection hidden="1"/>
    </xf>
    <xf numFmtId="164" fontId="3" fillId="0" borderId="22" xfId="0" applyNumberFormat="1" applyFont="1" applyBorder="1" applyAlignment="1" applyProtection="1">
      <alignment horizontal="center" vertical="center"/>
      <protection hidden="1"/>
    </xf>
    <xf numFmtId="2" fontId="5" fillId="0" borderId="23" xfId="0" applyNumberFormat="1" applyFont="1" applyBorder="1" applyAlignment="1" applyProtection="1">
      <alignment horizontal="right" vertical="center"/>
      <protection hidden="1"/>
    </xf>
    <xf numFmtId="164" fontId="3" fillId="2" borderId="24" xfId="0" applyNumberFormat="1" applyFont="1" applyFill="1" applyBorder="1" applyAlignment="1" applyProtection="1">
      <alignment horizontal="center" vertical="center"/>
      <protection hidden="1"/>
    </xf>
    <xf numFmtId="164" fontId="3" fillId="2" borderId="25" xfId="0" applyNumberFormat="1" applyFont="1" applyFill="1" applyBorder="1" applyAlignment="1" applyProtection="1">
      <alignment horizontal="center" vertical="center"/>
      <protection hidden="1"/>
    </xf>
    <xf numFmtId="2" fontId="5" fillId="2" borderId="26" xfId="0" applyNumberFormat="1" applyFont="1" applyFill="1" applyBorder="1" applyAlignment="1" applyProtection="1">
      <alignment horizontal="right" vertical="center"/>
      <protection hidden="1"/>
    </xf>
    <xf numFmtId="2" fontId="9" fillId="2" borderId="23" xfId="0" applyNumberFormat="1" applyFont="1" applyFill="1" applyBorder="1" applyAlignment="1" applyProtection="1">
      <alignment horizontal="right" vertical="center"/>
      <protection hidden="1"/>
    </xf>
    <xf numFmtId="165" fontId="9" fillId="2" borderId="27" xfId="0" applyNumberFormat="1" applyFont="1" applyFill="1" applyBorder="1" applyAlignment="1" applyProtection="1">
      <alignment horizontal="right" vertical="center"/>
      <protection hidden="1"/>
    </xf>
    <xf numFmtId="165" fontId="3" fillId="2" borderId="2" xfId="0" applyNumberFormat="1" applyFont="1" applyFill="1" applyBorder="1" applyAlignment="1" applyProtection="1">
      <alignment horizontal="center" vertical="center"/>
      <protection hidden="1"/>
    </xf>
    <xf numFmtId="164" fontId="3" fillId="0" borderId="28" xfId="0" applyNumberFormat="1" applyFont="1" applyBorder="1" applyAlignment="1" applyProtection="1">
      <alignment horizontal="center" vertical="center"/>
      <protection hidden="1"/>
    </xf>
    <xf numFmtId="2" fontId="5" fillId="0" borderId="29" xfId="0" applyNumberFormat="1" applyFont="1" applyBorder="1" applyAlignment="1" applyProtection="1">
      <alignment horizontal="right" vertical="center"/>
      <protection hidden="1"/>
    </xf>
    <xf numFmtId="2" fontId="5" fillId="0" borderId="14" xfId="0" applyNumberFormat="1" applyFont="1" applyBorder="1" applyAlignment="1" applyProtection="1">
      <alignment horizontal="right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8" fillId="0" borderId="31" xfId="0" applyFont="1" applyBorder="1" applyAlignment="1" applyProtection="1">
      <alignment horizontal="right" vertical="center"/>
      <protection hidden="1"/>
    </xf>
    <xf numFmtId="0" fontId="1" fillId="2" borderId="0" xfId="0" applyFont="1" applyFill="1" applyProtection="1">
      <protection hidden="1"/>
    </xf>
    <xf numFmtId="2" fontId="9" fillId="2" borderId="26" xfId="0" applyNumberFormat="1" applyFont="1" applyFill="1" applyBorder="1" applyAlignment="1" applyProtection="1">
      <alignment horizontal="right" vertical="center"/>
      <protection hidden="1"/>
    </xf>
    <xf numFmtId="0" fontId="3" fillId="2" borderId="27" xfId="0" applyFont="1" applyFill="1" applyBorder="1" applyAlignment="1" applyProtection="1">
      <alignment horizontal="right" vertical="center"/>
      <protection hidden="1"/>
    </xf>
    <xf numFmtId="0" fontId="1" fillId="0" borderId="0" xfId="0" applyFont="1" applyFill="1" applyBorder="1" applyAlignment="1" applyProtection="1">
      <alignment horizontal="left" vertical="center" indent="1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left"/>
      <protection hidden="1"/>
    </xf>
    <xf numFmtId="0" fontId="8" fillId="0" borderId="32" xfId="0" applyFont="1" applyBorder="1" applyAlignment="1" applyProtection="1">
      <alignment horizontal="right" vertical="center"/>
      <protection hidden="1"/>
    </xf>
    <xf numFmtId="0" fontId="3" fillId="2" borderId="33" xfId="0" applyFont="1" applyFill="1" applyBorder="1" applyAlignment="1" applyProtection="1">
      <alignment horizontal="right" vertical="center"/>
      <protection hidden="1"/>
    </xf>
    <xf numFmtId="2" fontId="9" fillId="2" borderId="29" xfId="0" applyNumberFormat="1" applyFont="1" applyFill="1" applyBorder="1" applyAlignment="1" applyProtection="1">
      <alignment horizontal="right" vertical="center"/>
      <protection hidden="1"/>
    </xf>
    <xf numFmtId="2" fontId="5" fillId="0" borderId="34" xfId="0" applyNumberFormat="1" applyFont="1" applyBorder="1" applyAlignment="1" applyProtection="1">
      <alignment horizontal="right" vertical="center"/>
      <protection hidden="1"/>
    </xf>
    <xf numFmtId="0" fontId="8" fillId="0" borderId="35" xfId="0" applyFont="1" applyBorder="1" applyAlignment="1" applyProtection="1">
      <alignment horizontal="right" vertical="center"/>
      <protection hidden="1"/>
    </xf>
    <xf numFmtId="2" fontId="9" fillId="2" borderId="36" xfId="0" applyNumberFormat="1" applyFont="1" applyFill="1" applyBorder="1" applyAlignment="1" applyProtection="1">
      <alignment horizontal="right" vertical="center"/>
      <protection hidden="1"/>
    </xf>
    <xf numFmtId="2" fontId="5" fillId="2" borderId="29" xfId="0" applyNumberFormat="1" applyFont="1" applyFill="1" applyBorder="1" applyAlignment="1" applyProtection="1">
      <alignment horizontal="right" vertical="center"/>
      <protection hidden="1"/>
    </xf>
    <xf numFmtId="20" fontId="1" fillId="0" borderId="0" xfId="0" applyNumberFormat="1" applyFont="1" applyAlignment="1" applyProtection="1">
      <alignment horizontal="center"/>
      <protection hidden="1"/>
    </xf>
    <xf numFmtId="0" fontId="3" fillId="0" borderId="37" xfId="0" applyFont="1" applyBorder="1" applyAlignment="1" applyProtection="1">
      <alignment horizontal="center" vertical="center"/>
      <protection hidden="1"/>
    </xf>
    <xf numFmtId="0" fontId="8" fillId="0" borderId="38" xfId="0" applyFont="1" applyBorder="1" applyAlignment="1" applyProtection="1">
      <alignment horizontal="right" vertical="center"/>
      <protection hidden="1"/>
    </xf>
    <xf numFmtId="2" fontId="9" fillId="2" borderId="39" xfId="0" applyNumberFormat="1" applyFont="1" applyFill="1" applyBorder="1" applyAlignment="1" applyProtection="1">
      <alignment horizontal="right" vertical="center"/>
      <protection hidden="1"/>
    </xf>
    <xf numFmtId="2" fontId="9" fillId="2" borderId="34" xfId="0" applyNumberFormat="1" applyFont="1" applyFill="1" applyBorder="1" applyAlignment="1" applyProtection="1">
      <alignment horizontal="right" vertical="center"/>
      <protection hidden="1"/>
    </xf>
    <xf numFmtId="0" fontId="3" fillId="2" borderId="40" xfId="0" applyFont="1" applyFill="1" applyBorder="1" applyAlignment="1" applyProtection="1">
      <alignment horizontal="right" vertical="center"/>
      <protection hidden="1"/>
    </xf>
    <xf numFmtId="164" fontId="3" fillId="2" borderId="29" xfId="0" applyNumberFormat="1" applyFont="1" applyFill="1" applyBorder="1" applyAlignment="1" applyProtection="1">
      <alignment horizontal="center" vertical="center"/>
      <protection hidden="1"/>
    </xf>
    <xf numFmtId="2" fontId="5" fillId="2" borderId="36" xfId="0" applyNumberFormat="1" applyFont="1" applyFill="1" applyBorder="1" applyAlignment="1" applyProtection="1">
      <alignment horizontal="right" vertical="center"/>
      <protection hidden="1"/>
    </xf>
    <xf numFmtId="165" fontId="9" fillId="2" borderId="33" xfId="0" applyNumberFormat="1" applyFont="1" applyFill="1" applyBorder="1" applyAlignment="1" applyProtection="1">
      <alignment horizontal="right" vertical="center"/>
      <protection hidden="1"/>
    </xf>
    <xf numFmtId="0" fontId="3" fillId="0" borderId="30" xfId="0" applyFont="1" applyBorder="1" applyAlignment="1" applyProtection="1">
      <alignment vertical="center"/>
      <protection hidden="1"/>
    </xf>
    <xf numFmtId="0" fontId="3" fillId="0" borderId="37" xfId="0" applyFont="1" applyBorder="1" applyAlignment="1" applyProtection="1">
      <alignment vertical="center"/>
      <protection hidden="1"/>
    </xf>
    <xf numFmtId="2" fontId="9" fillId="2" borderId="19" xfId="0" applyNumberFormat="1" applyFont="1" applyFill="1" applyBorder="1" applyAlignment="1" applyProtection="1">
      <alignment horizontal="right" vertical="center"/>
      <protection hidden="1"/>
    </xf>
    <xf numFmtId="2" fontId="9" fillId="2" borderId="14" xfId="0" applyNumberFormat="1" applyFont="1" applyFill="1" applyBorder="1" applyAlignment="1" applyProtection="1">
      <alignment horizontal="right" vertical="center"/>
      <protection hidden="1"/>
    </xf>
    <xf numFmtId="0" fontId="3" fillId="2" borderId="41" xfId="0" applyFont="1" applyFill="1" applyBorder="1" applyAlignment="1" applyProtection="1">
      <alignment horizontal="right" vertical="center"/>
      <protection hidden="1"/>
    </xf>
    <xf numFmtId="0" fontId="5" fillId="0" borderId="0" xfId="0" applyFont="1" applyProtection="1">
      <protection hidden="1"/>
    </xf>
    <xf numFmtId="0" fontId="7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protection locked="0"/>
    </xf>
    <xf numFmtId="0" fontId="19" fillId="3" borderId="0" xfId="0" applyFont="1" applyFill="1" applyAlignment="1" applyProtection="1">
      <alignment horizontal="center"/>
      <protection hidden="1"/>
    </xf>
    <xf numFmtId="0" fontId="19" fillId="3" borderId="0" xfId="0" applyFont="1" applyFill="1" applyProtection="1">
      <protection hidden="1"/>
    </xf>
    <xf numFmtId="0" fontId="21" fillId="3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indent="1"/>
      <protection hidden="1"/>
    </xf>
    <xf numFmtId="0" fontId="1" fillId="0" borderId="0" xfId="0" applyFont="1" applyAlignment="1" applyProtection="1">
      <alignment horizontal="left"/>
      <protection hidden="1"/>
    </xf>
    <xf numFmtId="0" fontId="20" fillId="3" borderId="2" xfId="0" applyFont="1" applyFill="1" applyBorder="1" applyAlignment="1" applyProtection="1">
      <alignment horizontal="center" vertical="center"/>
      <protection hidden="1"/>
    </xf>
    <xf numFmtId="165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Protection="1">
      <protection hidden="1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165" fontId="3" fillId="0" borderId="42" xfId="0" applyNumberFormat="1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37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8" fillId="0" borderId="0" xfId="0" applyFont="1" applyBorder="1" applyAlignment="1" applyProtection="1">
      <protection hidden="1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165" fontId="3" fillId="0" borderId="43" xfId="0" applyNumberFormat="1" applyFont="1" applyBorder="1" applyAlignment="1" applyProtection="1">
      <alignment horizontal="center" vertical="center"/>
      <protection locked="0"/>
    </xf>
    <xf numFmtId="164" fontId="3" fillId="0" borderId="44" xfId="0" applyNumberFormat="1" applyFont="1" applyBorder="1" applyAlignment="1" applyProtection="1">
      <alignment horizontal="center" vertical="center"/>
      <protection hidden="1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168" fontId="3" fillId="0" borderId="42" xfId="0" applyNumberFormat="1" applyFont="1" applyBorder="1" applyAlignment="1" applyProtection="1">
      <alignment horizontal="center" vertical="center"/>
      <protection locked="0"/>
    </xf>
    <xf numFmtId="1" fontId="5" fillId="0" borderId="31" xfId="0" applyNumberFormat="1" applyFont="1" applyBorder="1" applyAlignment="1" applyProtection="1">
      <alignment horizontal="center" vertical="center"/>
      <protection hidden="1"/>
    </xf>
    <xf numFmtId="1" fontId="5" fillId="0" borderId="32" xfId="0" applyNumberFormat="1" applyFont="1" applyBorder="1" applyAlignment="1" applyProtection="1">
      <alignment horizontal="center" vertical="center"/>
      <protection hidden="1"/>
    </xf>
    <xf numFmtId="1" fontId="5" fillId="0" borderId="38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</xf>
    <xf numFmtId="168" fontId="3" fillId="0" borderId="43" xfId="0" applyNumberFormat="1" applyFont="1" applyBorder="1" applyAlignment="1" applyProtection="1">
      <alignment horizontal="center" vertical="center"/>
      <protection locked="0"/>
    </xf>
    <xf numFmtId="0" fontId="23" fillId="0" borderId="50" xfId="0" applyFont="1" applyBorder="1" applyAlignment="1" applyProtection="1">
      <alignment horizontal="left" vertical="center"/>
      <protection hidden="1"/>
    </xf>
    <xf numFmtId="0" fontId="23" fillId="0" borderId="8" xfId="0" applyFont="1" applyBorder="1" applyAlignment="1" applyProtection="1">
      <alignment horizontal="left" vertical="center"/>
      <protection hidden="1"/>
    </xf>
    <xf numFmtId="0" fontId="8" fillId="0" borderId="30" xfId="0" applyFont="1" applyBorder="1" applyAlignment="1" applyProtection="1">
      <protection hidden="1"/>
    </xf>
    <xf numFmtId="0" fontId="1" fillId="0" borderId="30" xfId="0" applyFont="1" applyBorder="1" applyProtection="1">
      <protection hidden="1"/>
    </xf>
    <xf numFmtId="0" fontId="23" fillId="0" borderId="0" xfId="0" applyFont="1" applyAlignment="1" applyProtection="1">
      <alignment horizontal="left"/>
      <protection hidden="1"/>
    </xf>
    <xf numFmtId="0" fontId="1" fillId="0" borderId="1" xfId="0" applyFont="1" applyBorder="1" applyAlignment="1" applyProtection="1"/>
    <xf numFmtId="0" fontId="3" fillId="0" borderId="30" xfId="0" applyFont="1" applyBorder="1" applyAlignment="1" applyProtection="1"/>
    <xf numFmtId="0" fontId="6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8" fillId="0" borderId="26" xfId="0" applyFont="1" applyBorder="1" applyAlignment="1" applyProtection="1">
      <alignment horizontal="right" vertical="center"/>
      <protection hidden="1"/>
    </xf>
    <xf numFmtId="0" fontId="8" fillId="0" borderId="42" xfId="0" applyFont="1" applyBorder="1" applyAlignment="1" applyProtection="1">
      <alignment horizontal="right" vertical="center"/>
      <protection hidden="1"/>
    </xf>
    <xf numFmtId="0" fontId="8" fillId="0" borderId="22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0" fontId="8" fillId="0" borderId="43" xfId="0" applyFont="1" applyBorder="1" applyAlignment="1" applyProtection="1">
      <alignment horizontal="right" vertical="center"/>
      <protection hidden="1"/>
    </xf>
    <xf numFmtId="0" fontId="8" fillId="0" borderId="44" xfId="0" applyFont="1" applyBorder="1" applyAlignment="1" applyProtection="1">
      <alignment horizontal="right" vertical="center"/>
      <protection hidden="1"/>
    </xf>
    <xf numFmtId="2" fontId="5" fillId="0" borderId="52" xfId="0" applyNumberFormat="1" applyFont="1" applyBorder="1" applyAlignment="1" applyProtection="1">
      <alignment horizontal="right" vertical="center"/>
      <protection hidden="1"/>
    </xf>
    <xf numFmtId="2" fontId="5" fillId="0" borderId="14" xfId="0" applyNumberFormat="1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37" xfId="0" applyFont="1" applyBorder="1" applyAlignment="1" applyProtection="1">
      <alignment vertical="center"/>
      <protection locked="0"/>
    </xf>
    <xf numFmtId="0" fontId="12" fillId="0" borderId="3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/>
    <xf numFmtId="0" fontId="1" fillId="0" borderId="0" xfId="0" applyFont="1" applyBorder="1" applyAlignment="1" applyProtection="1"/>
    <xf numFmtId="0" fontId="1" fillId="0" borderId="1" xfId="0" applyFont="1" applyBorder="1" applyAlignment="1" applyProtection="1"/>
    <xf numFmtId="0" fontId="1" fillId="0" borderId="3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wrapText="1"/>
      <protection hidden="1"/>
    </xf>
    <xf numFmtId="0" fontId="10" fillId="0" borderId="6" xfId="0" applyFont="1" applyBorder="1" applyAlignment="1" applyProtection="1">
      <alignment horizontal="center" wrapText="1"/>
      <protection hidden="1"/>
    </xf>
    <xf numFmtId="0" fontId="10" fillId="0" borderId="0" xfId="0" applyFont="1" applyBorder="1" applyAlignment="1" applyProtection="1">
      <alignment horizontal="center" wrapText="1"/>
      <protection hidden="1"/>
    </xf>
    <xf numFmtId="0" fontId="10" fillId="0" borderId="1" xfId="0" applyFont="1" applyBorder="1" applyAlignment="1" applyProtection="1">
      <alignment horizontal="center" wrapText="1"/>
      <protection hidden="1"/>
    </xf>
    <xf numFmtId="0" fontId="8" fillId="0" borderId="36" xfId="0" applyFont="1" applyBorder="1" applyAlignment="1" applyProtection="1">
      <alignment horizontal="right" vertical="center"/>
      <protection hidden="1"/>
    </xf>
    <xf numFmtId="0" fontId="8" fillId="0" borderId="2" xfId="0" applyFont="1" applyBorder="1" applyAlignment="1" applyProtection="1">
      <alignment horizontal="right" vertical="center"/>
      <protection hidden="1"/>
    </xf>
    <xf numFmtId="0" fontId="1" fillId="0" borderId="18" xfId="0" applyFont="1" applyBorder="1" applyAlignment="1" applyProtection="1">
      <alignment vertical="center"/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right"/>
      <protection hidden="1"/>
    </xf>
    <xf numFmtId="2" fontId="5" fillId="0" borderId="51" xfId="0" applyNumberFormat="1" applyFont="1" applyBorder="1" applyAlignment="1" applyProtection="1">
      <alignment horizontal="right" vertical="center"/>
      <protection hidden="1"/>
    </xf>
    <xf numFmtId="2" fontId="5" fillId="0" borderId="29" xfId="0" applyNumberFormat="1" applyFont="1" applyBorder="1" applyAlignment="1" applyProtection="1">
      <alignment horizontal="right" vertical="center"/>
      <protection hidden="1"/>
    </xf>
    <xf numFmtId="2" fontId="5" fillId="0" borderId="25" xfId="0" applyNumberFormat="1" applyFont="1" applyBorder="1" applyAlignment="1" applyProtection="1">
      <alignment horizontal="right" vertical="center"/>
      <protection hidden="1"/>
    </xf>
    <xf numFmtId="2" fontId="5" fillId="0" borderId="23" xfId="0" applyNumberFormat="1" applyFont="1" applyBorder="1" applyAlignment="1" applyProtection="1">
      <alignment horizontal="right" vertical="center"/>
      <protection hidden="1"/>
    </xf>
    <xf numFmtId="0" fontId="8" fillId="0" borderId="39" xfId="0" applyFont="1" applyBorder="1" applyAlignment="1" applyProtection="1">
      <alignment horizontal="right" vertical="center"/>
      <protection hidden="1"/>
    </xf>
    <xf numFmtId="0" fontId="8" fillId="0" borderId="55" xfId="0" applyFont="1" applyBorder="1" applyAlignment="1" applyProtection="1">
      <alignment horizontal="right" vertical="center"/>
      <protection hidden="1"/>
    </xf>
    <xf numFmtId="2" fontId="5" fillId="0" borderId="57" xfId="0" applyNumberFormat="1" applyFont="1" applyBorder="1" applyAlignment="1" applyProtection="1">
      <alignment horizontal="right" vertical="center"/>
      <protection hidden="1"/>
    </xf>
    <xf numFmtId="2" fontId="5" fillId="0" borderId="34" xfId="0" applyNumberFormat="1" applyFont="1" applyBorder="1" applyAlignment="1" applyProtection="1">
      <alignment horizontal="right" vertical="center"/>
      <protection hidden="1"/>
    </xf>
    <xf numFmtId="0" fontId="1" fillId="0" borderId="53" xfId="0" applyFont="1" applyBorder="1" applyAlignment="1" applyProtection="1">
      <alignment vertical="center"/>
      <protection hidden="1"/>
    </xf>
    <xf numFmtId="0" fontId="1" fillId="0" borderId="54" xfId="0" applyFont="1" applyBorder="1" applyAlignment="1" applyProtection="1">
      <alignment vertical="center"/>
      <protection hidden="1"/>
    </xf>
    <xf numFmtId="0" fontId="3" fillId="0" borderId="52" xfId="0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  <protection hidden="1"/>
    </xf>
    <xf numFmtId="0" fontId="8" fillId="0" borderId="56" xfId="0" applyFont="1" applyBorder="1" applyAlignment="1" applyProtection="1">
      <alignment horizontal="right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8" fillId="0" borderId="46" xfId="0" applyFont="1" applyBorder="1" applyAlignment="1" applyProtection="1">
      <alignment horizontal="right" vertical="center"/>
      <protection hidden="1"/>
    </xf>
    <xf numFmtId="0" fontId="0" fillId="0" borderId="51" xfId="0" applyBorder="1" applyAlignment="1" applyProtection="1">
      <alignment vertical="center"/>
      <protection hidden="1"/>
    </xf>
    <xf numFmtId="0" fontId="0" fillId="0" borderId="29" xfId="0" applyBorder="1" applyAlignment="1" applyProtection="1">
      <alignment vertical="center"/>
      <protection hidden="1"/>
    </xf>
    <xf numFmtId="0" fontId="3" fillId="0" borderId="3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horizontal="right" vertical="center"/>
      <protection hidden="1"/>
    </xf>
    <xf numFmtId="0" fontId="3" fillId="2" borderId="58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1" fillId="0" borderId="59" xfId="0" applyFont="1" applyBorder="1" applyAlignment="1" applyProtection="1">
      <alignment horizontal="center"/>
      <protection hidden="1"/>
    </xf>
    <xf numFmtId="0" fontId="1" fillId="0" borderId="60" xfId="0" applyFont="1" applyBorder="1" applyAlignment="1" applyProtection="1">
      <alignment horizontal="center"/>
      <protection hidden="1"/>
    </xf>
    <xf numFmtId="0" fontId="1" fillId="0" borderId="43" xfId="0" applyFont="1" applyBorder="1" applyAlignment="1" applyProtection="1">
      <alignment horizontal="center"/>
      <protection hidden="1"/>
    </xf>
    <xf numFmtId="0" fontId="1" fillId="0" borderId="19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1" fillId="0" borderId="44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protection locked="0"/>
    </xf>
    <xf numFmtId="166" fontId="5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hidden="1"/>
    </xf>
    <xf numFmtId="0" fontId="18" fillId="3" borderId="0" xfId="0" applyFont="1" applyFill="1" applyAlignment="1" applyProtection="1">
      <alignment horizontal="center"/>
      <protection hidden="1"/>
    </xf>
    <xf numFmtId="20" fontId="3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4" fillId="0" borderId="0" xfId="0" applyFont="1" applyAlignment="1" applyProtection="1">
      <alignment horizontal="center" vertical="center"/>
      <protection hidden="1"/>
    </xf>
    <xf numFmtId="0" fontId="7" fillId="0" borderId="61" xfId="0" applyFont="1" applyBorder="1" applyAlignment="1" applyProtection="1">
      <alignment horizontal="left" vertical="center" indent="1"/>
      <protection hidden="1"/>
    </xf>
    <xf numFmtId="0" fontId="7" fillId="0" borderId="49" xfId="0" applyFont="1" applyBorder="1" applyAlignment="1" applyProtection="1">
      <alignment horizontal="left" vertical="center" indent="1"/>
      <protection hidden="1"/>
    </xf>
    <xf numFmtId="0" fontId="22" fillId="0" borderId="3" xfId="0" applyFont="1" applyBorder="1" applyAlignment="1" applyProtection="1">
      <alignment horizontal="center" vertical="center" textRotation="90"/>
      <protection hidden="1"/>
    </xf>
    <xf numFmtId="0" fontId="22" fillId="0" borderId="12" xfId="0" applyFont="1" applyBorder="1" applyAlignment="1" applyProtection="1">
      <alignment horizontal="center" vertical="center" textRotation="90"/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/>
    <xf numFmtId="0" fontId="0" fillId="0" borderId="0" xfId="0" applyAlignment="1" applyProtection="1"/>
    <xf numFmtId="0" fontId="4" fillId="0" borderId="0" xfId="0" applyFont="1" applyAlignment="1" applyProtection="1">
      <alignment horizontal="left" wrapText="1"/>
      <protection locked="0"/>
    </xf>
    <xf numFmtId="165" fontId="4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 vertical="center" wrapText="1" indent="1"/>
    </xf>
    <xf numFmtId="0" fontId="3" fillId="0" borderId="2" xfId="0" applyFont="1" applyBorder="1" applyAlignment="1" applyProtection="1">
      <alignment horizontal="left" vertical="center" indent="1"/>
    </xf>
    <xf numFmtId="165" fontId="4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</xf>
    <xf numFmtId="0" fontId="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3" fillId="0" borderId="30" xfId="0" applyFont="1" applyBorder="1" applyAlignment="1" applyProtection="1">
      <alignment horizontal="center"/>
    </xf>
    <xf numFmtId="0" fontId="0" fillId="0" borderId="1" xfId="0" applyBorder="1" applyAlignment="1" applyProtection="1"/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vertical="top"/>
      <protection locked="0"/>
    </xf>
    <xf numFmtId="1" fontId="3" fillId="4" borderId="45" xfId="0" applyNumberFormat="1" applyFont="1" applyFill="1" applyBorder="1" applyAlignment="1" applyProtection="1">
      <alignment horizontal="center" vertical="center"/>
      <protection locked="0"/>
    </xf>
    <xf numFmtId="1" fontId="3" fillId="4" borderId="46" xfId="0" applyNumberFormat="1" applyFont="1" applyFill="1" applyBorder="1" applyAlignment="1" applyProtection="1">
      <alignment horizontal="center" vertical="center"/>
      <protection locked="0"/>
    </xf>
    <xf numFmtId="1" fontId="3" fillId="4" borderId="48" xfId="0" applyNumberFormat="1" applyFont="1" applyFill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1" fontId="3" fillId="5" borderId="48" xfId="0" applyNumberFormat="1" applyFont="1" applyFill="1" applyBorder="1" applyAlignment="1" applyProtection="1">
      <alignment horizontal="center" vertical="center"/>
      <protection locked="0"/>
    </xf>
    <xf numFmtId="1" fontId="3" fillId="4" borderId="47" xfId="0" applyNumberFormat="1" applyFont="1" applyFill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1" fontId="3" fillId="5" borderId="49" xfId="0" applyNumberFormat="1" applyFont="1" applyFill="1" applyBorder="1" applyAlignment="1" applyProtection="1">
      <alignment horizontal="center" vertical="center"/>
      <protection locked="0"/>
    </xf>
    <xf numFmtId="1" fontId="3" fillId="4" borderId="49" xfId="0" applyNumberFormat="1" applyFont="1" applyFill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1" fontId="3" fillId="5" borderId="46" xfId="0" applyNumberFormat="1" applyFont="1" applyFill="1" applyBorder="1" applyAlignment="1" applyProtection="1">
      <alignment horizontal="center" vertical="center"/>
      <protection locked="0"/>
    </xf>
    <xf numFmtId="1" fontId="3" fillId="4" borderId="2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1" fontId="3" fillId="5" borderId="24" xfId="0" applyNumberFormat="1" applyFont="1" applyFill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371475</xdr:colOff>
      <xdr:row>2</xdr:row>
      <xdr:rowOff>180975</xdr:rowOff>
    </xdr:to>
    <xdr:pic>
      <xdr:nvPicPr>
        <xdr:cNvPr id="1078" name="Grafik 3" descr="TeamligaWNÖ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wicht/Tab/Athld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hleten 2014 (2)"/>
      <sheetName val="Athldb"/>
    </sheetNames>
    <sheetDataSet>
      <sheetData sheetId="0">
        <row r="1">
          <cell r="B1" t="str">
            <v>Bewertungsjahr</v>
          </cell>
          <cell r="E1" t="str">
            <v>Anzahl Athleten/innen</v>
          </cell>
          <cell r="H1">
            <v>41920</v>
          </cell>
        </row>
        <row r="2">
          <cell r="B2">
            <v>2014</v>
          </cell>
          <cell r="E2">
            <v>559</v>
          </cell>
        </row>
        <row r="3">
          <cell r="F3" t="str">
            <v>»»»  Achtung: Athleten für die MM werden doppelt gerechnet (2x Lizenzmarken)!!!       »»»  Achtung: SchülerInnen bleiben bis zu ihrem 13.LJ registriert - egal ob aktiv oder nicht aktiv!!!</v>
          </cell>
        </row>
        <row r="4">
          <cell r="A4" t="str">
            <v>PASS</v>
          </cell>
          <cell r="B4" t="str">
            <v>NAME</v>
          </cell>
          <cell r="C4" t="str">
            <v>GEB.</v>
          </cell>
          <cell r="D4" t="str">
            <v>Alter</v>
          </cell>
          <cell r="E4" t="str">
            <v>Kategorie</v>
          </cell>
          <cell r="F4" t="str">
            <v>SEX</v>
          </cell>
          <cell r="G4" t="str">
            <v>VER</v>
          </cell>
          <cell r="H4" t="str">
            <v>Verein</v>
          </cell>
          <cell r="I4" t="str">
            <v>BL</v>
          </cell>
          <cell r="J4" t="str">
            <v>NAT</v>
          </cell>
          <cell r="K4" t="str">
            <v>MM</v>
          </cell>
          <cell r="L4" t="str">
            <v>Verein MM</v>
          </cell>
          <cell r="M4" t="str">
            <v>MM</v>
          </cell>
          <cell r="N4" t="str">
            <v>Geb.datum</v>
          </cell>
        </row>
        <row r="5">
          <cell r="B5" t="str">
            <v>NÖ</v>
          </cell>
        </row>
        <row r="6">
          <cell r="A6">
            <v>4842</v>
          </cell>
          <cell r="B6" t="str">
            <v>Alibali Bekim</v>
          </cell>
          <cell r="C6">
            <v>1988</v>
          </cell>
          <cell r="D6">
            <v>26</v>
          </cell>
          <cell r="E6" t="str">
            <v>Allg. Klasse</v>
          </cell>
          <cell r="F6" t="str">
            <v>M</v>
          </cell>
          <cell r="G6" t="str">
            <v>BAD</v>
          </cell>
          <cell r="H6" t="str">
            <v>Badener AC</v>
          </cell>
          <cell r="I6" t="str">
            <v>N</v>
          </cell>
          <cell r="J6" t="str">
            <v>I</v>
          </cell>
          <cell r="K6" t="str">
            <v>BAD</v>
          </cell>
          <cell r="L6" t="str">
            <v>Badener AC</v>
          </cell>
          <cell r="M6" t="str">
            <v>N</v>
          </cell>
          <cell r="N6">
            <v>32200</v>
          </cell>
        </row>
        <row r="7">
          <cell r="A7">
            <v>4400</v>
          </cell>
          <cell r="B7" t="str">
            <v>Bekric Arnel</v>
          </cell>
          <cell r="C7">
            <v>1991</v>
          </cell>
          <cell r="D7">
            <v>23</v>
          </cell>
          <cell r="E7" t="str">
            <v>U23</v>
          </cell>
          <cell r="F7" t="str">
            <v>M</v>
          </cell>
          <cell r="G7" t="str">
            <v>BAD</v>
          </cell>
          <cell r="H7" t="str">
            <v>Badener AC</v>
          </cell>
          <cell r="I7" t="str">
            <v>N</v>
          </cell>
          <cell r="J7" t="str">
            <v>I</v>
          </cell>
          <cell r="K7" t="str">
            <v>BAD</v>
          </cell>
          <cell r="L7" t="str">
            <v>Badener AC</v>
          </cell>
          <cell r="M7" t="str">
            <v>N</v>
          </cell>
          <cell r="N7">
            <v>33403</v>
          </cell>
        </row>
        <row r="8">
          <cell r="A8">
            <v>3367</v>
          </cell>
          <cell r="B8" t="str">
            <v>Dvorak Richard</v>
          </cell>
          <cell r="C8">
            <v>1975</v>
          </cell>
          <cell r="D8">
            <v>39</v>
          </cell>
          <cell r="E8" t="str">
            <v>AK-1</v>
          </cell>
          <cell r="F8" t="str">
            <v>M</v>
          </cell>
          <cell r="G8" t="str">
            <v>BAD</v>
          </cell>
          <cell r="H8" t="str">
            <v>Badener AC</v>
          </cell>
          <cell r="I8" t="str">
            <v>N</v>
          </cell>
          <cell r="J8" t="str">
            <v>I</v>
          </cell>
          <cell r="K8" t="str">
            <v>BAD</v>
          </cell>
          <cell r="L8" t="str">
            <v>Badener AC</v>
          </cell>
          <cell r="M8" t="str">
            <v>N</v>
          </cell>
          <cell r="N8">
            <v>27493</v>
          </cell>
        </row>
        <row r="9">
          <cell r="A9">
            <v>526</v>
          </cell>
          <cell r="B9" t="str">
            <v>Dvorak Rudolf</v>
          </cell>
          <cell r="C9">
            <v>1948</v>
          </cell>
          <cell r="D9">
            <v>66</v>
          </cell>
          <cell r="E9" t="str">
            <v>AK-7</v>
          </cell>
          <cell r="F9" t="str">
            <v>M</v>
          </cell>
          <cell r="G9" t="str">
            <v>BAD</v>
          </cell>
          <cell r="H9" t="str">
            <v>Badener AC</v>
          </cell>
          <cell r="I9" t="str">
            <v>N</v>
          </cell>
          <cell r="J9" t="str">
            <v>I</v>
          </cell>
          <cell r="K9" t="str">
            <v>BAD</v>
          </cell>
          <cell r="L9" t="str">
            <v>Badener AC</v>
          </cell>
          <cell r="M9" t="str">
            <v>N</v>
          </cell>
          <cell r="N9">
            <v>17609</v>
          </cell>
        </row>
        <row r="10">
          <cell r="A10">
            <v>4566</v>
          </cell>
          <cell r="B10" t="str">
            <v>Habibovic Admir</v>
          </cell>
          <cell r="C10">
            <v>1984</v>
          </cell>
          <cell r="D10">
            <v>30</v>
          </cell>
          <cell r="E10" t="str">
            <v>Allg. Klasse</v>
          </cell>
          <cell r="F10" t="str">
            <v>M</v>
          </cell>
          <cell r="G10" t="str">
            <v>BAD</v>
          </cell>
          <cell r="H10" t="str">
            <v>Badener AC</v>
          </cell>
          <cell r="I10" t="str">
            <v>N</v>
          </cell>
          <cell r="J10" t="str">
            <v>I</v>
          </cell>
          <cell r="K10" t="str">
            <v>BAD</v>
          </cell>
          <cell r="L10" t="str">
            <v>Badener AC</v>
          </cell>
          <cell r="M10" t="str">
            <v>N</v>
          </cell>
          <cell r="N10">
            <v>30848</v>
          </cell>
        </row>
        <row r="11">
          <cell r="A11">
            <v>4099</v>
          </cell>
          <cell r="B11" t="str">
            <v>Kaluzik Helmut</v>
          </cell>
          <cell r="C11">
            <v>1963</v>
          </cell>
          <cell r="D11">
            <v>51</v>
          </cell>
          <cell r="E11" t="str">
            <v>AK-4</v>
          </cell>
          <cell r="F11" t="str">
            <v>M</v>
          </cell>
          <cell r="G11" t="str">
            <v>BAD</v>
          </cell>
          <cell r="H11" t="str">
            <v>Badener AC</v>
          </cell>
          <cell r="I11" t="str">
            <v>N</v>
          </cell>
          <cell r="J11" t="str">
            <v>I</v>
          </cell>
          <cell r="K11" t="str">
            <v>BAD</v>
          </cell>
          <cell r="L11" t="str">
            <v>Badener AC</v>
          </cell>
          <cell r="M11" t="str">
            <v>N</v>
          </cell>
          <cell r="N11">
            <v>23184</v>
          </cell>
        </row>
        <row r="12">
          <cell r="A12">
            <v>4587</v>
          </cell>
          <cell r="B12" t="str">
            <v>Paylan Albin</v>
          </cell>
          <cell r="C12">
            <v>1992</v>
          </cell>
          <cell r="D12">
            <v>22</v>
          </cell>
          <cell r="E12" t="str">
            <v>U23</v>
          </cell>
          <cell r="F12" t="str">
            <v>M</v>
          </cell>
          <cell r="G12" t="str">
            <v>BAD</v>
          </cell>
          <cell r="H12" t="str">
            <v>Badener AC</v>
          </cell>
          <cell r="I12" t="str">
            <v>N</v>
          </cell>
          <cell r="J12" t="str">
            <v>I</v>
          </cell>
          <cell r="K12" t="str">
            <v>BAD</v>
          </cell>
          <cell r="L12" t="str">
            <v>Badener AC</v>
          </cell>
          <cell r="M12" t="str">
            <v>N</v>
          </cell>
          <cell r="N12">
            <v>33630</v>
          </cell>
        </row>
        <row r="13">
          <cell r="A13">
            <v>247</v>
          </cell>
          <cell r="B13" t="str">
            <v>Poucherk Maximilian</v>
          </cell>
          <cell r="C13">
            <v>1947</v>
          </cell>
          <cell r="D13">
            <v>67</v>
          </cell>
          <cell r="E13" t="str">
            <v>AK-7</v>
          </cell>
          <cell r="F13" t="str">
            <v>M</v>
          </cell>
          <cell r="G13" t="str">
            <v>BAD</v>
          </cell>
          <cell r="H13" t="str">
            <v>Badener AC</v>
          </cell>
          <cell r="I13" t="str">
            <v>N</v>
          </cell>
          <cell r="J13" t="str">
            <v>I</v>
          </cell>
          <cell r="K13" t="str">
            <v>BAD</v>
          </cell>
          <cell r="L13" t="str">
            <v>Badener AC</v>
          </cell>
          <cell r="M13" t="str">
            <v>N</v>
          </cell>
          <cell r="N13">
            <v>17179</v>
          </cell>
        </row>
        <row r="14">
          <cell r="A14">
            <v>2340</v>
          </cell>
          <cell r="B14" t="str">
            <v>Rac Erne</v>
          </cell>
          <cell r="C14">
            <v>1964</v>
          </cell>
          <cell r="D14">
            <v>50</v>
          </cell>
          <cell r="E14" t="str">
            <v>AK-4</v>
          </cell>
          <cell r="F14" t="str">
            <v>M</v>
          </cell>
          <cell r="G14" t="str">
            <v>BAD</v>
          </cell>
          <cell r="H14" t="str">
            <v>Badener AC</v>
          </cell>
          <cell r="I14" t="str">
            <v>N</v>
          </cell>
          <cell r="J14" t="str">
            <v>I</v>
          </cell>
          <cell r="K14" t="str">
            <v>BAD</v>
          </cell>
          <cell r="L14" t="str">
            <v>Badener AC</v>
          </cell>
          <cell r="M14" t="str">
            <v>N</v>
          </cell>
          <cell r="N14">
            <v>23381</v>
          </cell>
        </row>
        <row r="15">
          <cell r="A15">
            <v>4614</v>
          </cell>
          <cell r="B15" t="str">
            <v>Tanase Darius-Daniel</v>
          </cell>
          <cell r="C15">
            <v>1995</v>
          </cell>
          <cell r="D15">
            <v>19</v>
          </cell>
          <cell r="E15" t="str">
            <v>U20-Junioren</v>
          </cell>
          <cell r="F15" t="str">
            <v>M</v>
          </cell>
          <cell r="G15" t="str">
            <v>BAD</v>
          </cell>
          <cell r="H15" t="str">
            <v>Badener AC</v>
          </cell>
          <cell r="I15" t="str">
            <v>N</v>
          </cell>
          <cell r="J15" t="str">
            <v>I</v>
          </cell>
          <cell r="K15" t="str">
            <v>BAD</v>
          </cell>
          <cell r="L15" t="str">
            <v>Badener AC</v>
          </cell>
          <cell r="M15" t="str">
            <v>N</v>
          </cell>
          <cell r="N15">
            <v>34710</v>
          </cell>
        </row>
        <row r="16">
          <cell r="A16">
            <v>4613</v>
          </cell>
          <cell r="B16" t="str">
            <v>Trnka Roland</v>
          </cell>
          <cell r="C16">
            <v>1972</v>
          </cell>
          <cell r="D16">
            <v>42</v>
          </cell>
          <cell r="E16" t="str">
            <v>AK-2</v>
          </cell>
          <cell r="F16" t="str">
            <v>M</v>
          </cell>
          <cell r="G16" t="str">
            <v>BAD</v>
          </cell>
          <cell r="H16" t="str">
            <v>Badener AC</v>
          </cell>
          <cell r="I16" t="str">
            <v>N</v>
          </cell>
          <cell r="J16" t="str">
            <v>I</v>
          </cell>
          <cell r="K16" t="str">
            <v>BAD</v>
          </cell>
          <cell r="L16" t="str">
            <v>Badener AC</v>
          </cell>
          <cell r="M16" t="str">
            <v>N</v>
          </cell>
          <cell r="N16">
            <v>26448</v>
          </cell>
        </row>
        <row r="17">
          <cell r="A17">
            <v>2861</v>
          </cell>
          <cell r="B17" t="str">
            <v>Ungerhofer Franz</v>
          </cell>
          <cell r="C17">
            <v>1962</v>
          </cell>
          <cell r="D17">
            <v>52</v>
          </cell>
          <cell r="E17" t="str">
            <v>AK-4</v>
          </cell>
          <cell r="F17" t="str">
            <v>M</v>
          </cell>
          <cell r="G17" t="str">
            <v>BAD</v>
          </cell>
          <cell r="H17" t="str">
            <v>Badener AC</v>
          </cell>
          <cell r="I17" t="str">
            <v>N</v>
          </cell>
          <cell r="J17" t="str">
            <v>I</v>
          </cell>
          <cell r="K17" t="str">
            <v>BAD</v>
          </cell>
          <cell r="L17" t="str">
            <v>Badener AC</v>
          </cell>
          <cell r="M17" t="str">
            <v>N</v>
          </cell>
          <cell r="N17">
            <v>22984</v>
          </cell>
        </row>
        <row r="18">
          <cell r="A18">
            <v>569</v>
          </cell>
          <cell r="B18" t="str">
            <v>Bohatschek Kurt</v>
          </cell>
          <cell r="C18">
            <v>1935</v>
          </cell>
          <cell r="D18">
            <v>79</v>
          </cell>
          <cell r="E18" t="str">
            <v>AK-9</v>
          </cell>
          <cell r="F18" t="str">
            <v>M</v>
          </cell>
          <cell r="G18" t="str">
            <v>BRF</v>
          </cell>
          <cell r="H18" t="str">
            <v>STK Breitenfurt</v>
          </cell>
          <cell r="I18" t="str">
            <v>N</v>
          </cell>
          <cell r="J18" t="str">
            <v>I</v>
          </cell>
          <cell r="K18" t="str">
            <v>BRF</v>
          </cell>
          <cell r="L18" t="str">
            <v>STK Breitenfurt</v>
          </cell>
          <cell r="M18" t="str">
            <v>N</v>
          </cell>
          <cell r="N18">
            <v>13126</v>
          </cell>
        </row>
        <row r="19">
          <cell r="A19">
            <v>4372</v>
          </cell>
          <cell r="B19" t="str">
            <v>Bohatschek Michael</v>
          </cell>
          <cell r="C19">
            <v>1990</v>
          </cell>
          <cell r="D19">
            <v>24</v>
          </cell>
          <cell r="E19" t="str">
            <v>Allg. Klasse</v>
          </cell>
          <cell r="F19" t="str">
            <v>M</v>
          </cell>
          <cell r="G19" t="str">
            <v>BRF</v>
          </cell>
          <cell r="H19" t="str">
            <v>STK Breitenfurt</v>
          </cell>
          <cell r="I19" t="str">
            <v>N</v>
          </cell>
          <cell r="J19" t="str">
            <v>I</v>
          </cell>
          <cell r="K19" t="str">
            <v>BRF</v>
          </cell>
          <cell r="L19" t="str">
            <v>STK Breitenfurt</v>
          </cell>
          <cell r="M19" t="str">
            <v>N</v>
          </cell>
          <cell r="N19">
            <v>32891</v>
          </cell>
        </row>
        <row r="20">
          <cell r="A20">
            <v>4657</v>
          </cell>
          <cell r="B20" t="str">
            <v>Holzlechner Mario</v>
          </cell>
          <cell r="C20">
            <v>1989</v>
          </cell>
          <cell r="D20">
            <v>25</v>
          </cell>
          <cell r="E20" t="str">
            <v>Allg. Klasse</v>
          </cell>
          <cell r="F20" t="str">
            <v>M</v>
          </cell>
          <cell r="G20" t="str">
            <v>BRF</v>
          </cell>
          <cell r="H20" t="str">
            <v>STK Breitenfurt</v>
          </cell>
          <cell r="I20" t="str">
            <v>N</v>
          </cell>
          <cell r="J20" t="str">
            <v>I</v>
          </cell>
          <cell r="K20" t="str">
            <v>BRF</v>
          </cell>
          <cell r="L20" t="str">
            <v>STK Breitenfurt</v>
          </cell>
          <cell r="M20" t="str">
            <v>N</v>
          </cell>
          <cell r="N20">
            <v>32682</v>
          </cell>
        </row>
        <row r="21">
          <cell r="A21">
            <v>851</v>
          </cell>
          <cell r="B21" t="str">
            <v>Huber Herbert, sen.</v>
          </cell>
          <cell r="C21">
            <v>1953</v>
          </cell>
          <cell r="D21">
            <v>61</v>
          </cell>
          <cell r="E21" t="str">
            <v>AK-6</v>
          </cell>
          <cell r="F21" t="str">
            <v>M</v>
          </cell>
          <cell r="G21" t="str">
            <v>BRF</v>
          </cell>
          <cell r="H21" t="str">
            <v>STK Breitenfurt</v>
          </cell>
          <cell r="I21" t="str">
            <v>N</v>
          </cell>
          <cell r="J21" t="str">
            <v>I</v>
          </cell>
          <cell r="K21" t="str">
            <v>BRF</v>
          </cell>
          <cell r="L21" t="str">
            <v>STK Breitenfurt</v>
          </cell>
          <cell r="M21" t="str">
            <v>N</v>
          </cell>
          <cell r="N21">
            <v>19672</v>
          </cell>
        </row>
        <row r="22">
          <cell r="A22">
            <v>4136</v>
          </cell>
          <cell r="B22" t="str">
            <v>Huber Werner</v>
          </cell>
          <cell r="C22">
            <v>1985</v>
          </cell>
          <cell r="D22">
            <v>29</v>
          </cell>
          <cell r="E22" t="str">
            <v>Allg. Klasse</v>
          </cell>
          <cell r="F22" t="str">
            <v>M</v>
          </cell>
          <cell r="G22" t="str">
            <v>BRF</v>
          </cell>
          <cell r="H22" t="str">
            <v>STK Breitenfurt</v>
          </cell>
          <cell r="I22" t="str">
            <v>N</v>
          </cell>
          <cell r="J22" t="str">
            <v>I</v>
          </cell>
          <cell r="K22" t="str">
            <v>BRF</v>
          </cell>
          <cell r="L22" t="str">
            <v>STK Breitenfurt</v>
          </cell>
          <cell r="M22" t="str">
            <v>N</v>
          </cell>
          <cell r="N22">
            <v>31307</v>
          </cell>
        </row>
        <row r="23">
          <cell r="A23">
            <v>3654</v>
          </cell>
          <cell r="B23" t="str">
            <v>Kammerer Hannes</v>
          </cell>
          <cell r="C23">
            <v>1963</v>
          </cell>
          <cell r="D23">
            <v>51</v>
          </cell>
          <cell r="E23" t="str">
            <v>AK-4</v>
          </cell>
          <cell r="F23" t="str">
            <v>M</v>
          </cell>
          <cell r="G23" t="str">
            <v>HAU</v>
          </cell>
          <cell r="H23" t="str">
            <v>UKJ Hauskirchen</v>
          </cell>
          <cell r="I23" t="str">
            <v>N</v>
          </cell>
          <cell r="J23" t="str">
            <v>I</v>
          </cell>
          <cell r="K23" t="str">
            <v>BRF</v>
          </cell>
          <cell r="L23" t="str">
            <v>STK Breitenfurt</v>
          </cell>
          <cell r="M23" t="str">
            <v>N</v>
          </cell>
          <cell r="N23">
            <v>23316</v>
          </cell>
        </row>
        <row r="24">
          <cell r="A24">
            <v>785</v>
          </cell>
          <cell r="B24" t="str">
            <v>Michalko Kurt</v>
          </cell>
          <cell r="C24">
            <v>1958</v>
          </cell>
          <cell r="D24">
            <v>56</v>
          </cell>
          <cell r="E24" t="str">
            <v>AK-5</v>
          </cell>
          <cell r="F24" t="str">
            <v>M</v>
          </cell>
          <cell r="G24" t="str">
            <v>BRF</v>
          </cell>
          <cell r="H24" t="str">
            <v>STK Breitenfurt</v>
          </cell>
          <cell r="I24" t="str">
            <v>N</v>
          </cell>
          <cell r="J24" t="str">
            <v>I</v>
          </cell>
          <cell r="K24" t="str">
            <v>BRF</v>
          </cell>
          <cell r="L24" t="str">
            <v>STK Breitenfurt</v>
          </cell>
          <cell r="M24" t="str">
            <v>N</v>
          </cell>
          <cell r="N24">
            <v>21537</v>
          </cell>
        </row>
        <row r="25">
          <cell r="A25">
            <v>2452</v>
          </cell>
          <cell r="B25" t="str">
            <v>Pomberg Johann</v>
          </cell>
          <cell r="C25">
            <v>1952</v>
          </cell>
          <cell r="D25">
            <v>62</v>
          </cell>
          <cell r="E25" t="str">
            <v>AK-6</v>
          </cell>
          <cell r="F25" t="str">
            <v>M</v>
          </cell>
          <cell r="G25" t="str">
            <v>BRF</v>
          </cell>
          <cell r="H25" t="str">
            <v>STK Breitenfurt</v>
          </cell>
          <cell r="I25" t="str">
            <v>N</v>
          </cell>
          <cell r="J25" t="str">
            <v>I</v>
          </cell>
          <cell r="K25" t="str">
            <v>BRF</v>
          </cell>
          <cell r="L25" t="str">
            <v>STK Breitenfurt</v>
          </cell>
          <cell r="M25" t="str">
            <v>N</v>
          </cell>
          <cell r="N25">
            <v>19339</v>
          </cell>
        </row>
        <row r="26">
          <cell r="A26">
            <v>3872</v>
          </cell>
          <cell r="B26" t="str">
            <v>Ritter Georg</v>
          </cell>
          <cell r="C26">
            <v>1980</v>
          </cell>
          <cell r="D26">
            <v>34</v>
          </cell>
          <cell r="E26" t="str">
            <v>Allg. Klasse</v>
          </cell>
          <cell r="F26" t="str">
            <v>M</v>
          </cell>
          <cell r="G26" t="str">
            <v>BRF</v>
          </cell>
          <cell r="H26" t="str">
            <v>STK Breitenfurt</v>
          </cell>
          <cell r="I26" t="str">
            <v>N</v>
          </cell>
          <cell r="J26" t="str">
            <v>I</v>
          </cell>
          <cell r="K26" t="str">
            <v>BRF</v>
          </cell>
          <cell r="L26" t="str">
            <v>STK Breitenfurt</v>
          </cell>
          <cell r="M26" t="str">
            <v>N</v>
          </cell>
          <cell r="N26">
            <v>29472</v>
          </cell>
        </row>
        <row r="27">
          <cell r="A27">
            <v>4762</v>
          </cell>
          <cell r="B27" t="str">
            <v>Studeny Andreas</v>
          </cell>
          <cell r="C27">
            <v>1984</v>
          </cell>
          <cell r="D27">
            <v>30</v>
          </cell>
          <cell r="E27" t="str">
            <v>Allg. Klasse</v>
          </cell>
          <cell r="F27" t="str">
            <v>M</v>
          </cell>
          <cell r="G27" t="str">
            <v>BRF</v>
          </cell>
          <cell r="H27" t="str">
            <v>STK Breitenfurt</v>
          </cell>
          <cell r="I27" t="str">
            <v>N</v>
          </cell>
          <cell r="J27" t="str">
            <v>I</v>
          </cell>
          <cell r="K27" t="str">
            <v>BRF</v>
          </cell>
          <cell r="L27" t="str">
            <v>STK Breitenfurt</v>
          </cell>
          <cell r="M27" t="str">
            <v>N</v>
          </cell>
          <cell r="N27">
            <v>30997</v>
          </cell>
        </row>
        <row r="28">
          <cell r="A28">
            <v>4632</v>
          </cell>
          <cell r="B28" t="str">
            <v>Auerbach Lukas</v>
          </cell>
          <cell r="C28">
            <v>1996</v>
          </cell>
          <cell r="D28">
            <v>18</v>
          </cell>
          <cell r="E28" t="str">
            <v>U20-Junioren</v>
          </cell>
          <cell r="F28" t="str">
            <v>M</v>
          </cell>
          <cell r="G28" t="str">
            <v>BRU</v>
          </cell>
          <cell r="H28" t="str">
            <v>KSK Brunn/Gebirge</v>
          </cell>
          <cell r="I28" t="str">
            <v>N</v>
          </cell>
          <cell r="J28" t="str">
            <v>I</v>
          </cell>
          <cell r="K28" t="str">
            <v>BRU</v>
          </cell>
          <cell r="L28" t="str">
            <v>KSK Brunn/Gebirge</v>
          </cell>
          <cell r="M28" t="str">
            <v>N</v>
          </cell>
          <cell r="N28">
            <v>35376</v>
          </cell>
        </row>
        <row r="29">
          <cell r="A29">
            <v>4828</v>
          </cell>
          <cell r="B29" t="str">
            <v>Dorner Christoph</v>
          </cell>
          <cell r="C29">
            <v>1976</v>
          </cell>
          <cell r="D29">
            <v>38</v>
          </cell>
          <cell r="E29" t="str">
            <v>AK-1</v>
          </cell>
          <cell r="F29" t="str">
            <v>M</v>
          </cell>
          <cell r="G29" t="str">
            <v>BRU</v>
          </cell>
          <cell r="H29" t="str">
            <v>KSK Brunn/Gebirge</v>
          </cell>
          <cell r="I29" t="str">
            <v>N</v>
          </cell>
          <cell r="J29" t="str">
            <v>I</v>
          </cell>
          <cell r="K29" t="str">
            <v>BRU</v>
          </cell>
          <cell r="L29" t="str">
            <v>KSK Brunn/Gebirge</v>
          </cell>
          <cell r="M29" t="str">
            <v>N</v>
          </cell>
          <cell r="N29">
            <v>27897</v>
          </cell>
        </row>
        <row r="30">
          <cell r="A30">
            <v>4836</v>
          </cell>
          <cell r="B30" t="str">
            <v>Heindl Franz</v>
          </cell>
          <cell r="C30">
            <v>1948</v>
          </cell>
          <cell r="D30">
            <v>66</v>
          </cell>
          <cell r="E30" t="str">
            <v>AK-7</v>
          </cell>
          <cell r="F30" t="str">
            <v>M</v>
          </cell>
          <cell r="G30" t="str">
            <v>BRU</v>
          </cell>
          <cell r="H30" t="str">
            <v>KSK Brunn/Gebirge</v>
          </cell>
          <cell r="I30" t="str">
            <v>N</v>
          </cell>
          <cell r="J30" t="str">
            <v>I</v>
          </cell>
          <cell r="K30" t="str">
            <v>BRU</v>
          </cell>
          <cell r="L30" t="str">
            <v>KSK Brunn/Gebirge</v>
          </cell>
          <cell r="M30" t="str">
            <v>N</v>
          </cell>
          <cell r="N30">
            <v>17742</v>
          </cell>
        </row>
        <row r="31">
          <cell r="A31">
            <v>4864</v>
          </cell>
          <cell r="B31" t="str">
            <v>Hrdlicka Christoph</v>
          </cell>
          <cell r="C31">
            <v>1985</v>
          </cell>
          <cell r="D31">
            <v>29</v>
          </cell>
          <cell r="E31" t="str">
            <v>Allg. Klasse</v>
          </cell>
          <cell r="F31" t="str">
            <v>M</v>
          </cell>
          <cell r="G31" t="str">
            <v>BRU</v>
          </cell>
          <cell r="H31" t="str">
            <v>KSK Brunn/Gebirge</v>
          </cell>
          <cell r="I31" t="str">
            <v>N</v>
          </cell>
          <cell r="J31" t="str">
            <v>I</v>
          </cell>
          <cell r="K31" t="str">
            <v>BRU</v>
          </cell>
          <cell r="L31" t="str">
            <v>KSK Brunn/Gebirge</v>
          </cell>
          <cell r="M31" t="str">
            <v>N</v>
          </cell>
          <cell r="N31">
            <v>31110</v>
          </cell>
        </row>
        <row r="32">
          <cell r="A32">
            <v>4515</v>
          </cell>
          <cell r="B32" t="str">
            <v>Köck Alexander</v>
          </cell>
          <cell r="C32">
            <v>1991</v>
          </cell>
          <cell r="D32">
            <v>23</v>
          </cell>
          <cell r="E32" t="str">
            <v>U23</v>
          </cell>
          <cell r="F32" t="str">
            <v>M</v>
          </cell>
          <cell r="G32" t="str">
            <v>BRU</v>
          </cell>
          <cell r="H32" t="str">
            <v>KSK Brunn/Gebirge</v>
          </cell>
          <cell r="I32" t="str">
            <v>N</v>
          </cell>
          <cell r="J32" t="str">
            <v>I</v>
          </cell>
          <cell r="K32" t="str">
            <v>BRU</v>
          </cell>
          <cell r="L32" t="str">
            <v>KSK Brunn/Gebirge</v>
          </cell>
          <cell r="M32" t="str">
            <v>N</v>
          </cell>
          <cell r="N32">
            <v>33578</v>
          </cell>
        </row>
        <row r="33">
          <cell r="A33">
            <v>4763</v>
          </cell>
          <cell r="B33" t="str">
            <v>Metaj Engjell</v>
          </cell>
          <cell r="C33">
            <v>1999</v>
          </cell>
          <cell r="D33">
            <v>15</v>
          </cell>
          <cell r="E33" t="str">
            <v>U15-Jugend B</v>
          </cell>
          <cell r="F33" t="str">
            <v>M</v>
          </cell>
          <cell r="G33" t="str">
            <v>BRU</v>
          </cell>
          <cell r="H33" t="str">
            <v>KSK Brunn/Gebirge</v>
          </cell>
          <cell r="I33" t="str">
            <v>N</v>
          </cell>
          <cell r="J33" t="str">
            <v>I</v>
          </cell>
          <cell r="K33" t="str">
            <v>BRU</v>
          </cell>
          <cell r="L33" t="str">
            <v>KSK Brunn/Gebirge</v>
          </cell>
          <cell r="M33" t="str">
            <v>N</v>
          </cell>
          <cell r="N33">
            <v>36434</v>
          </cell>
        </row>
        <row r="34">
          <cell r="A34">
            <v>3449</v>
          </cell>
          <cell r="B34" t="str">
            <v>Petrik Fritz</v>
          </cell>
          <cell r="C34">
            <v>1954</v>
          </cell>
          <cell r="D34">
            <v>60</v>
          </cell>
          <cell r="E34" t="str">
            <v>AK-6</v>
          </cell>
          <cell r="F34" t="str">
            <v>M</v>
          </cell>
          <cell r="G34" t="str">
            <v>BRU</v>
          </cell>
          <cell r="H34" t="str">
            <v>KSK Brunn/Gebirge</v>
          </cell>
          <cell r="I34" t="str">
            <v>N</v>
          </cell>
          <cell r="J34" t="str">
            <v>I</v>
          </cell>
          <cell r="K34" t="str">
            <v>BRU</v>
          </cell>
          <cell r="L34" t="str">
            <v>KSK Brunn/Gebirge</v>
          </cell>
          <cell r="M34" t="str">
            <v>N</v>
          </cell>
          <cell r="N34">
            <v>19806</v>
          </cell>
        </row>
        <row r="35">
          <cell r="A35">
            <v>4072</v>
          </cell>
          <cell r="B35" t="str">
            <v>Savonith Markus</v>
          </cell>
          <cell r="C35">
            <v>1978</v>
          </cell>
          <cell r="D35">
            <v>36</v>
          </cell>
          <cell r="E35" t="str">
            <v>AK-1</v>
          </cell>
          <cell r="F35" t="str">
            <v>M</v>
          </cell>
          <cell r="G35" t="str">
            <v>BRU</v>
          </cell>
          <cell r="H35" t="str">
            <v>KSK Brunn/Gebirge</v>
          </cell>
          <cell r="I35" t="str">
            <v>N</v>
          </cell>
          <cell r="J35" t="str">
            <v>I</v>
          </cell>
          <cell r="K35" t="str">
            <v>BRU</v>
          </cell>
          <cell r="L35" t="str">
            <v>KSK Brunn/Gebirge</v>
          </cell>
          <cell r="M35" t="str">
            <v>N</v>
          </cell>
          <cell r="N35">
            <v>28730</v>
          </cell>
        </row>
        <row r="36">
          <cell r="A36">
            <v>524</v>
          </cell>
          <cell r="B36" t="str">
            <v>Savonith Wolfgang</v>
          </cell>
          <cell r="C36">
            <v>1943</v>
          </cell>
          <cell r="D36">
            <v>71</v>
          </cell>
          <cell r="E36" t="str">
            <v>AK-8</v>
          </cell>
          <cell r="F36" t="str">
            <v>M</v>
          </cell>
          <cell r="G36" t="str">
            <v>BRU</v>
          </cell>
          <cell r="H36" t="str">
            <v>KSK Brunn/Gebirge</v>
          </cell>
          <cell r="I36" t="str">
            <v>N</v>
          </cell>
          <cell r="J36" t="str">
            <v>I</v>
          </cell>
          <cell r="K36" t="str">
            <v>BRU</v>
          </cell>
          <cell r="L36" t="str">
            <v>KSK Brunn/Gebirge</v>
          </cell>
          <cell r="M36" t="str">
            <v>N</v>
          </cell>
          <cell r="N36">
            <v>15966</v>
          </cell>
        </row>
        <row r="37">
          <cell r="A37">
            <v>4019</v>
          </cell>
          <cell r="B37" t="str">
            <v>Schindler Helmut</v>
          </cell>
          <cell r="C37">
            <v>1974</v>
          </cell>
          <cell r="D37">
            <v>40</v>
          </cell>
          <cell r="E37" t="str">
            <v>AK-2</v>
          </cell>
          <cell r="F37" t="str">
            <v>M</v>
          </cell>
          <cell r="G37" t="str">
            <v>BRU</v>
          </cell>
          <cell r="H37" t="str">
            <v>KSK Brunn/Gebirge</v>
          </cell>
          <cell r="I37" t="str">
            <v>N</v>
          </cell>
          <cell r="J37" t="str">
            <v>I</v>
          </cell>
          <cell r="K37" t="str">
            <v>BRU</v>
          </cell>
          <cell r="L37" t="str">
            <v>KSK Brunn/Gebirge</v>
          </cell>
          <cell r="M37" t="str">
            <v>N</v>
          </cell>
          <cell r="N37">
            <v>27163</v>
          </cell>
        </row>
        <row r="38">
          <cell r="A38">
            <v>4215</v>
          </cell>
          <cell r="B38" t="str">
            <v>Toth Stefan</v>
          </cell>
          <cell r="C38">
            <v>1986</v>
          </cell>
          <cell r="D38">
            <v>28</v>
          </cell>
          <cell r="E38" t="str">
            <v>Allg. Klasse</v>
          </cell>
          <cell r="F38" t="str">
            <v>M</v>
          </cell>
          <cell r="G38" t="str">
            <v>BRU</v>
          </cell>
          <cell r="H38" t="str">
            <v>KSK Brunn/Gebirge</v>
          </cell>
          <cell r="I38" t="str">
            <v>N</v>
          </cell>
          <cell r="J38" t="str">
            <v>I</v>
          </cell>
          <cell r="K38" t="str">
            <v>BRU</v>
          </cell>
          <cell r="L38" t="str">
            <v>KSK Brunn/Gebirge</v>
          </cell>
          <cell r="M38" t="str">
            <v>N</v>
          </cell>
          <cell r="N38">
            <v>31682</v>
          </cell>
        </row>
        <row r="39">
          <cell r="A39">
            <v>4714</v>
          </cell>
          <cell r="B39" t="str">
            <v>Bauer Philipp-Leon</v>
          </cell>
          <cell r="C39">
            <v>1989</v>
          </cell>
          <cell r="D39">
            <v>25</v>
          </cell>
          <cell r="E39" t="str">
            <v>Allg. Klasse</v>
          </cell>
          <cell r="F39" t="str">
            <v>M</v>
          </cell>
          <cell r="G39" t="str">
            <v>GIC</v>
          </cell>
          <cell r="H39" t="str">
            <v>FAC Gitti-City</v>
          </cell>
          <cell r="I39" t="str">
            <v>N</v>
          </cell>
          <cell r="J39" t="str">
            <v>I</v>
          </cell>
          <cell r="K39" t="str">
            <v>HAR</v>
          </cell>
          <cell r="L39" t="str">
            <v>SC Harland</v>
          </cell>
          <cell r="M39" t="str">
            <v>N</v>
          </cell>
          <cell r="N39">
            <v>32758</v>
          </cell>
        </row>
        <row r="40">
          <cell r="A40">
            <v>4527</v>
          </cell>
          <cell r="B40" t="str">
            <v>Faltin Cäcilia</v>
          </cell>
          <cell r="C40">
            <v>1987</v>
          </cell>
          <cell r="D40">
            <v>27</v>
          </cell>
          <cell r="E40" t="str">
            <v>Allg. Klasse</v>
          </cell>
          <cell r="F40" t="str">
            <v>W</v>
          </cell>
          <cell r="G40" t="str">
            <v>GIC</v>
          </cell>
          <cell r="H40" t="str">
            <v>FAC Gitti-City</v>
          </cell>
          <cell r="I40" t="str">
            <v>N</v>
          </cell>
          <cell r="J40" t="str">
            <v>I</v>
          </cell>
          <cell r="K40" t="str">
            <v>GIC</v>
          </cell>
          <cell r="L40" t="str">
            <v>FAC Gitty-City</v>
          </cell>
          <cell r="M40" t="str">
            <v>N</v>
          </cell>
          <cell r="N40">
            <v>31905</v>
          </cell>
        </row>
        <row r="41">
          <cell r="A41">
            <v>4575</v>
          </cell>
          <cell r="B41" t="str">
            <v>Forster Philipp</v>
          </cell>
          <cell r="C41">
            <v>1994</v>
          </cell>
          <cell r="D41">
            <v>20</v>
          </cell>
          <cell r="E41" t="str">
            <v>U20-Junioren</v>
          </cell>
          <cell r="F41" t="str">
            <v>M</v>
          </cell>
          <cell r="G41" t="str">
            <v>GIC</v>
          </cell>
          <cell r="H41" t="str">
            <v>FAC Gitti-City</v>
          </cell>
          <cell r="I41" t="str">
            <v>N</v>
          </cell>
          <cell r="J41" t="str">
            <v>I</v>
          </cell>
          <cell r="K41" t="str">
            <v>VÖE</v>
          </cell>
          <cell r="L41" t="str">
            <v>SK Vöest</v>
          </cell>
          <cell r="M41" t="str">
            <v>OÖ</v>
          </cell>
          <cell r="N41">
            <v>34379</v>
          </cell>
        </row>
        <row r="42">
          <cell r="A42">
            <v>4594</v>
          </cell>
          <cell r="B42" t="str">
            <v>Goldschmidt Petra</v>
          </cell>
          <cell r="C42">
            <v>1989</v>
          </cell>
          <cell r="D42">
            <v>25</v>
          </cell>
          <cell r="E42" t="str">
            <v>Allg. Klasse</v>
          </cell>
          <cell r="F42" t="str">
            <v>W</v>
          </cell>
          <cell r="G42" t="str">
            <v>GIC</v>
          </cell>
          <cell r="H42" t="str">
            <v>FAC Gitti-City</v>
          </cell>
          <cell r="I42" t="str">
            <v>N</v>
          </cell>
          <cell r="J42" t="str">
            <v>I</v>
          </cell>
          <cell r="K42" t="str">
            <v>GIC</v>
          </cell>
          <cell r="L42" t="str">
            <v>FAC Gitti-City</v>
          </cell>
          <cell r="M42" t="str">
            <v>N</v>
          </cell>
          <cell r="N42">
            <v>32648</v>
          </cell>
        </row>
        <row r="43">
          <cell r="A43">
            <v>4778</v>
          </cell>
          <cell r="B43" t="str">
            <v>Jedinger Dagmar</v>
          </cell>
          <cell r="C43">
            <v>1975</v>
          </cell>
          <cell r="D43">
            <v>39</v>
          </cell>
          <cell r="E43" t="str">
            <v>AK-1</v>
          </cell>
          <cell r="F43" t="str">
            <v>W</v>
          </cell>
          <cell r="G43" t="str">
            <v>GIC</v>
          </cell>
          <cell r="H43" t="str">
            <v>FAC Gitti-City</v>
          </cell>
          <cell r="I43" t="str">
            <v>N</v>
          </cell>
          <cell r="J43" t="str">
            <v>I</v>
          </cell>
          <cell r="K43" t="str">
            <v>GIC</v>
          </cell>
          <cell r="L43" t="str">
            <v>FAC Gitty-City</v>
          </cell>
          <cell r="M43" t="str">
            <v>N</v>
          </cell>
          <cell r="N43">
            <v>27612</v>
          </cell>
        </row>
        <row r="44">
          <cell r="A44">
            <v>4717</v>
          </cell>
          <cell r="B44" t="str">
            <v>Koy Lukas</v>
          </cell>
          <cell r="C44">
            <v>1998</v>
          </cell>
          <cell r="D44">
            <v>16</v>
          </cell>
          <cell r="E44" t="str">
            <v>U17-Jugend A</v>
          </cell>
          <cell r="F44" t="str">
            <v>M</v>
          </cell>
          <cell r="G44" t="str">
            <v>GIC</v>
          </cell>
          <cell r="H44" t="str">
            <v>FAC Gitti-City</v>
          </cell>
          <cell r="I44" t="str">
            <v>N</v>
          </cell>
          <cell r="J44" t="str">
            <v>I</v>
          </cell>
          <cell r="K44" t="str">
            <v>HAR</v>
          </cell>
          <cell r="L44" t="str">
            <v>SC Harland</v>
          </cell>
          <cell r="M44" t="str">
            <v>N</v>
          </cell>
          <cell r="N44">
            <v>35954</v>
          </cell>
        </row>
        <row r="45">
          <cell r="A45">
            <v>4779</v>
          </cell>
          <cell r="B45" t="str">
            <v>Mitterling Andrea</v>
          </cell>
          <cell r="C45">
            <v>1982</v>
          </cell>
          <cell r="D45">
            <v>32</v>
          </cell>
          <cell r="E45" t="str">
            <v>Allg. Klasse</v>
          </cell>
          <cell r="F45" t="str">
            <v>W</v>
          </cell>
          <cell r="G45" t="str">
            <v>GIC</v>
          </cell>
          <cell r="H45" t="str">
            <v>FAC Gitti-City</v>
          </cell>
          <cell r="I45" t="str">
            <v>N</v>
          </cell>
          <cell r="J45" t="str">
            <v>I</v>
          </cell>
          <cell r="K45" t="str">
            <v>GIC</v>
          </cell>
          <cell r="L45" t="str">
            <v>FAC Gitty-City</v>
          </cell>
          <cell r="M45" t="str">
            <v>N</v>
          </cell>
          <cell r="N45">
            <v>30234</v>
          </cell>
        </row>
        <row r="46">
          <cell r="A46">
            <v>4561</v>
          </cell>
          <cell r="B46" t="str">
            <v>Müller Nicole</v>
          </cell>
          <cell r="C46">
            <v>1994</v>
          </cell>
          <cell r="D46">
            <v>20</v>
          </cell>
          <cell r="E46" t="str">
            <v>U20-Junioren</v>
          </cell>
          <cell r="F46" t="str">
            <v>W</v>
          </cell>
          <cell r="G46" t="str">
            <v>GIC</v>
          </cell>
          <cell r="H46" t="str">
            <v>FAC Gitti-City</v>
          </cell>
          <cell r="I46" t="str">
            <v>N</v>
          </cell>
          <cell r="J46" t="str">
            <v>I</v>
          </cell>
          <cell r="K46" t="str">
            <v>GIC</v>
          </cell>
          <cell r="L46" t="str">
            <v>FAC Gitti-City</v>
          </cell>
          <cell r="M46" t="str">
            <v>N</v>
          </cell>
          <cell r="N46">
            <v>34494</v>
          </cell>
        </row>
        <row r="47">
          <cell r="A47">
            <v>4500</v>
          </cell>
          <cell r="B47" t="str">
            <v>Pfeiffer Friederike, Mag.</v>
          </cell>
          <cell r="C47">
            <v>1952</v>
          </cell>
          <cell r="D47">
            <v>62</v>
          </cell>
          <cell r="E47" t="str">
            <v>AK-6</v>
          </cell>
          <cell r="F47" t="str">
            <v>W</v>
          </cell>
          <cell r="G47" t="str">
            <v>GIC</v>
          </cell>
          <cell r="H47" t="str">
            <v>FAC Gitti-City</v>
          </cell>
          <cell r="I47" t="str">
            <v>N</v>
          </cell>
          <cell r="J47" t="str">
            <v>I</v>
          </cell>
          <cell r="K47" t="str">
            <v>GIC</v>
          </cell>
          <cell r="L47" t="str">
            <v>FAC Gitty-City</v>
          </cell>
          <cell r="M47" t="str">
            <v>N</v>
          </cell>
          <cell r="N47">
            <v>19201</v>
          </cell>
        </row>
        <row r="48">
          <cell r="A48">
            <v>4815</v>
          </cell>
          <cell r="B48" t="str">
            <v>Quirchmayr Kerstin</v>
          </cell>
          <cell r="C48">
            <v>1990</v>
          </cell>
          <cell r="D48">
            <v>24</v>
          </cell>
          <cell r="E48" t="str">
            <v>Allg. Klasse</v>
          </cell>
          <cell r="F48" t="str">
            <v>W</v>
          </cell>
          <cell r="G48" t="str">
            <v>GIC</v>
          </cell>
          <cell r="H48" t="str">
            <v>FAC Gitti-City</v>
          </cell>
          <cell r="I48" t="str">
            <v>N</v>
          </cell>
          <cell r="J48" t="str">
            <v>I</v>
          </cell>
          <cell r="K48" t="str">
            <v>GIC</v>
          </cell>
          <cell r="L48" t="str">
            <v>FAC Gitty-City</v>
          </cell>
          <cell r="M48" t="str">
            <v>N</v>
          </cell>
          <cell r="N48">
            <v>33127</v>
          </cell>
        </row>
        <row r="49">
          <cell r="A49">
            <v>4837</v>
          </cell>
          <cell r="B49" t="str">
            <v>Rath Franziska</v>
          </cell>
          <cell r="C49">
            <v>1988</v>
          </cell>
          <cell r="D49">
            <v>26</v>
          </cell>
          <cell r="E49" t="str">
            <v>Allg. Klasse</v>
          </cell>
          <cell r="F49" t="str">
            <v>W</v>
          </cell>
          <cell r="G49" t="str">
            <v>GIC</v>
          </cell>
          <cell r="H49" t="str">
            <v>FAC Gitti-City</v>
          </cell>
          <cell r="I49" t="str">
            <v>N</v>
          </cell>
          <cell r="J49" t="str">
            <v>I</v>
          </cell>
          <cell r="K49" t="str">
            <v>GIC</v>
          </cell>
          <cell r="L49" t="str">
            <v>FAC Gitti-City</v>
          </cell>
          <cell r="M49" t="str">
            <v>N</v>
          </cell>
          <cell r="N49">
            <v>32220</v>
          </cell>
        </row>
        <row r="50">
          <cell r="A50">
            <v>4799</v>
          </cell>
          <cell r="B50" t="str">
            <v>Schmitz Maximilian</v>
          </cell>
          <cell r="C50">
            <v>1999</v>
          </cell>
          <cell r="D50">
            <v>15</v>
          </cell>
          <cell r="E50" t="str">
            <v>U15-Jugend B</v>
          </cell>
          <cell r="F50" t="str">
            <v>M</v>
          </cell>
          <cell r="G50" t="str">
            <v>GIC</v>
          </cell>
          <cell r="H50" t="str">
            <v>FAC Gitti-City</v>
          </cell>
          <cell r="I50" t="str">
            <v>N</v>
          </cell>
          <cell r="J50" t="str">
            <v>I</v>
          </cell>
          <cell r="K50" t="str">
            <v>GIC</v>
          </cell>
          <cell r="L50" t="str">
            <v>FAC Gitty-City</v>
          </cell>
          <cell r="M50" t="str">
            <v>N</v>
          </cell>
          <cell r="N50">
            <v>36412</v>
          </cell>
        </row>
        <row r="51">
          <cell r="A51">
            <v>4770</v>
          </cell>
          <cell r="B51" t="str">
            <v>Steinbrecher Roman</v>
          </cell>
          <cell r="C51">
            <v>1999</v>
          </cell>
          <cell r="D51">
            <v>15</v>
          </cell>
          <cell r="E51" t="str">
            <v>U15-Jugend B</v>
          </cell>
          <cell r="F51" t="str">
            <v>M</v>
          </cell>
          <cell r="G51" t="str">
            <v>GIC</v>
          </cell>
          <cell r="H51" t="str">
            <v>FAC Gitti-City</v>
          </cell>
          <cell r="I51" t="str">
            <v>N</v>
          </cell>
          <cell r="J51" t="str">
            <v>I</v>
          </cell>
          <cell r="K51" t="str">
            <v>HAR</v>
          </cell>
          <cell r="L51" t="str">
            <v>SC Harland</v>
          </cell>
          <cell r="M51" t="str">
            <v>N</v>
          </cell>
          <cell r="N51">
            <v>36298</v>
          </cell>
        </row>
        <row r="52">
          <cell r="A52">
            <v>3905</v>
          </cell>
          <cell r="B52" t="str">
            <v>Steinbrecher Sonja</v>
          </cell>
          <cell r="C52">
            <v>1969</v>
          </cell>
          <cell r="D52">
            <v>45</v>
          </cell>
          <cell r="E52" t="str">
            <v>AK-3</v>
          </cell>
          <cell r="F52" t="str">
            <v>W</v>
          </cell>
          <cell r="G52" t="str">
            <v>GIC</v>
          </cell>
          <cell r="H52" t="str">
            <v>FAC Gitti-City</v>
          </cell>
          <cell r="I52" t="str">
            <v>W</v>
          </cell>
          <cell r="J52" t="str">
            <v>I</v>
          </cell>
          <cell r="K52" t="str">
            <v>GIC</v>
          </cell>
          <cell r="L52" t="str">
            <v>FAC Gitti-City</v>
          </cell>
          <cell r="M52" t="str">
            <v>W</v>
          </cell>
          <cell r="N52">
            <v>25248</v>
          </cell>
        </row>
        <row r="53">
          <cell r="A53">
            <v>4518</v>
          </cell>
          <cell r="B53" t="str">
            <v>Tichy Alexandra</v>
          </cell>
          <cell r="C53">
            <v>1990</v>
          </cell>
          <cell r="D53">
            <v>24</v>
          </cell>
          <cell r="E53" t="str">
            <v>Allg. Klasse</v>
          </cell>
          <cell r="F53" t="str">
            <v>W</v>
          </cell>
          <cell r="G53" t="str">
            <v>GIC</v>
          </cell>
          <cell r="H53" t="str">
            <v>FAC Gitti-City</v>
          </cell>
          <cell r="I53" t="str">
            <v>N</v>
          </cell>
          <cell r="J53" t="str">
            <v>I</v>
          </cell>
          <cell r="K53" t="str">
            <v>GIC</v>
          </cell>
          <cell r="L53" t="str">
            <v>FAC Gitti-City</v>
          </cell>
          <cell r="M53" t="str">
            <v>N</v>
          </cell>
          <cell r="N53">
            <v>32968</v>
          </cell>
        </row>
        <row r="54">
          <cell r="A54">
            <v>4667</v>
          </cell>
          <cell r="B54" t="str">
            <v>Ulmer-Wolf Anneliese</v>
          </cell>
          <cell r="C54">
            <v>1949</v>
          </cell>
          <cell r="D54">
            <v>65</v>
          </cell>
          <cell r="E54" t="str">
            <v>AK-7</v>
          </cell>
          <cell r="F54" t="str">
            <v>W</v>
          </cell>
          <cell r="G54" t="str">
            <v>GIC</v>
          </cell>
          <cell r="H54" t="str">
            <v>FAC Gitti-City</v>
          </cell>
          <cell r="I54" t="str">
            <v>N</v>
          </cell>
          <cell r="J54" t="str">
            <v>I</v>
          </cell>
          <cell r="K54" t="str">
            <v>GIC</v>
          </cell>
          <cell r="L54" t="str">
            <v>FAC Gitty-City</v>
          </cell>
          <cell r="M54" t="str">
            <v>N</v>
          </cell>
          <cell r="N54">
            <v>18035</v>
          </cell>
        </row>
        <row r="55">
          <cell r="A55">
            <v>4752</v>
          </cell>
          <cell r="B55" t="str">
            <v>Weiss Jakob</v>
          </cell>
          <cell r="C55">
            <v>1993</v>
          </cell>
          <cell r="D55">
            <v>21</v>
          </cell>
          <cell r="E55" t="str">
            <v>U23</v>
          </cell>
          <cell r="F55" t="str">
            <v>M</v>
          </cell>
          <cell r="G55" t="str">
            <v>GIC</v>
          </cell>
          <cell r="H55" t="str">
            <v>FAC Gitti-City</v>
          </cell>
          <cell r="I55" t="str">
            <v>N</v>
          </cell>
          <cell r="J55" t="str">
            <v>I</v>
          </cell>
          <cell r="K55" t="str">
            <v>GIC</v>
          </cell>
          <cell r="L55" t="str">
            <v>FAC Gitty-City</v>
          </cell>
          <cell r="M55" t="str">
            <v>N</v>
          </cell>
          <cell r="N55">
            <v>34083</v>
          </cell>
        </row>
        <row r="56">
          <cell r="A56">
            <v>4560</v>
          </cell>
          <cell r="B56" t="str">
            <v>Zizlavsky Anna</v>
          </cell>
          <cell r="C56">
            <v>1994</v>
          </cell>
          <cell r="D56">
            <v>20</v>
          </cell>
          <cell r="E56" t="str">
            <v>U20-Junioren</v>
          </cell>
          <cell r="F56" t="str">
            <v>W</v>
          </cell>
          <cell r="G56" t="str">
            <v>GIC</v>
          </cell>
          <cell r="H56" t="str">
            <v>FAC Gitti-City</v>
          </cell>
          <cell r="I56" t="str">
            <v>N</v>
          </cell>
          <cell r="J56" t="str">
            <v>I</v>
          </cell>
          <cell r="K56" t="str">
            <v>GIC</v>
          </cell>
          <cell r="L56" t="str">
            <v>FAC Gitti-City</v>
          </cell>
          <cell r="M56" t="str">
            <v>N</v>
          </cell>
          <cell r="N56">
            <v>34445</v>
          </cell>
        </row>
        <row r="57">
          <cell r="A57">
            <v>4714</v>
          </cell>
          <cell r="B57" t="str">
            <v>Bauer Philipp-Leon</v>
          </cell>
          <cell r="C57">
            <v>1989</v>
          </cell>
          <cell r="D57">
            <v>25</v>
          </cell>
          <cell r="E57" t="str">
            <v>Allg. Klasse</v>
          </cell>
          <cell r="F57" t="str">
            <v>M</v>
          </cell>
          <cell r="G57" t="str">
            <v>GIC</v>
          </cell>
          <cell r="H57" t="str">
            <v>FAC Gitti-City</v>
          </cell>
          <cell r="I57" t="str">
            <v>N</v>
          </cell>
          <cell r="J57" t="str">
            <v>I</v>
          </cell>
          <cell r="K57" t="str">
            <v>HAR</v>
          </cell>
          <cell r="L57" t="str">
            <v>SC Harland</v>
          </cell>
          <cell r="M57" t="str">
            <v>N</v>
          </cell>
          <cell r="N57">
            <v>32758</v>
          </cell>
        </row>
        <row r="58">
          <cell r="A58">
            <v>4313</v>
          </cell>
          <cell r="B58" t="str">
            <v>Fleischer Manfred</v>
          </cell>
          <cell r="C58">
            <v>1989</v>
          </cell>
          <cell r="D58">
            <v>25</v>
          </cell>
          <cell r="E58" t="str">
            <v>Allg. Klasse</v>
          </cell>
          <cell r="F58" t="str">
            <v>M</v>
          </cell>
          <cell r="G58" t="str">
            <v>HAR</v>
          </cell>
          <cell r="H58" t="str">
            <v>SC Harland</v>
          </cell>
          <cell r="I58" t="str">
            <v>N</v>
          </cell>
          <cell r="J58" t="str">
            <v>I</v>
          </cell>
          <cell r="K58" t="str">
            <v>HAR</v>
          </cell>
          <cell r="L58" t="str">
            <v>SC Harland</v>
          </cell>
          <cell r="M58" t="str">
            <v>N</v>
          </cell>
          <cell r="N58">
            <v>32628</v>
          </cell>
        </row>
        <row r="59">
          <cell r="A59">
            <v>4831</v>
          </cell>
          <cell r="B59" t="str">
            <v>Grielenberger Erik</v>
          </cell>
          <cell r="C59">
            <v>2000</v>
          </cell>
          <cell r="D59">
            <v>14</v>
          </cell>
          <cell r="E59" t="str">
            <v>U15-Jugend B</v>
          </cell>
          <cell r="F59" t="str">
            <v>M</v>
          </cell>
          <cell r="G59" t="str">
            <v>HAR</v>
          </cell>
          <cell r="H59" t="str">
            <v>SC Harland</v>
          </cell>
          <cell r="I59" t="str">
            <v>N</v>
          </cell>
          <cell r="J59" t="str">
            <v>I</v>
          </cell>
          <cell r="K59" t="str">
            <v>HAR</v>
          </cell>
          <cell r="L59" t="str">
            <v>SC Harland</v>
          </cell>
          <cell r="M59" t="str">
            <v>N</v>
          </cell>
          <cell r="N59">
            <v>36608</v>
          </cell>
        </row>
        <row r="60">
          <cell r="A60">
            <v>4832</v>
          </cell>
          <cell r="B60" t="str">
            <v>Gril Nicolas-Noah</v>
          </cell>
          <cell r="C60">
            <v>2000</v>
          </cell>
          <cell r="D60">
            <v>14</v>
          </cell>
          <cell r="E60" t="str">
            <v>U15-Jugend B</v>
          </cell>
          <cell r="F60" t="str">
            <v>M</v>
          </cell>
          <cell r="G60" t="str">
            <v>HAR</v>
          </cell>
          <cell r="H60" t="str">
            <v>SC Harland</v>
          </cell>
          <cell r="I60" t="str">
            <v>N</v>
          </cell>
          <cell r="J60" t="str">
            <v>I</v>
          </cell>
          <cell r="K60" t="str">
            <v>HAR</v>
          </cell>
          <cell r="L60" t="str">
            <v>SC Harland</v>
          </cell>
          <cell r="M60" t="str">
            <v>N</v>
          </cell>
          <cell r="N60">
            <v>36783</v>
          </cell>
        </row>
        <row r="61">
          <cell r="A61">
            <v>4443</v>
          </cell>
          <cell r="B61" t="str">
            <v>Grubmüller Anton</v>
          </cell>
          <cell r="C61">
            <v>1977</v>
          </cell>
          <cell r="D61">
            <v>37</v>
          </cell>
          <cell r="E61" t="str">
            <v>AK-1</v>
          </cell>
          <cell r="F61" t="str">
            <v>M</v>
          </cell>
          <cell r="G61" t="str">
            <v>HAR</v>
          </cell>
          <cell r="H61" t="str">
            <v>SC Harland</v>
          </cell>
          <cell r="I61" t="str">
            <v>N</v>
          </cell>
          <cell r="J61" t="str">
            <v>I</v>
          </cell>
          <cell r="K61" t="str">
            <v>LOO</v>
          </cell>
          <cell r="L61" t="str">
            <v>SK Loosdorf</v>
          </cell>
          <cell r="M61" t="str">
            <v>N</v>
          </cell>
          <cell r="N61">
            <v>28394</v>
          </cell>
        </row>
        <row r="62">
          <cell r="A62">
            <v>4231</v>
          </cell>
          <cell r="B62" t="str">
            <v>Grubmüller Jürgen</v>
          </cell>
          <cell r="C62">
            <v>1981</v>
          </cell>
          <cell r="D62">
            <v>33</v>
          </cell>
          <cell r="E62" t="str">
            <v>Allg. Klasse</v>
          </cell>
          <cell r="F62" t="str">
            <v>M</v>
          </cell>
          <cell r="G62" t="str">
            <v>HAR</v>
          </cell>
          <cell r="H62" t="str">
            <v>SC Harland</v>
          </cell>
          <cell r="I62" t="str">
            <v>N</v>
          </cell>
          <cell r="J62" t="str">
            <v>I</v>
          </cell>
          <cell r="K62" t="str">
            <v>HAR</v>
          </cell>
          <cell r="L62" t="str">
            <v>SC Harland</v>
          </cell>
          <cell r="M62" t="str">
            <v>N</v>
          </cell>
          <cell r="N62">
            <v>29949</v>
          </cell>
        </row>
        <row r="63">
          <cell r="A63">
            <v>4717</v>
          </cell>
          <cell r="B63" t="str">
            <v>Koy Lukas</v>
          </cell>
          <cell r="C63">
            <v>1998</v>
          </cell>
          <cell r="D63">
            <v>16</v>
          </cell>
          <cell r="E63" t="str">
            <v>U17-Jugend A</v>
          </cell>
          <cell r="F63" t="str">
            <v>M</v>
          </cell>
          <cell r="G63" t="str">
            <v>GIC</v>
          </cell>
          <cell r="H63" t="str">
            <v>FAC Gitti-City</v>
          </cell>
          <cell r="I63" t="str">
            <v>N</v>
          </cell>
          <cell r="J63" t="str">
            <v>I</v>
          </cell>
          <cell r="K63" t="str">
            <v>HAR</v>
          </cell>
          <cell r="L63" t="str">
            <v>SC Harland</v>
          </cell>
          <cell r="M63" t="str">
            <v>N</v>
          </cell>
          <cell r="N63">
            <v>35954</v>
          </cell>
        </row>
        <row r="64">
          <cell r="A64">
            <v>4326</v>
          </cell>
          <cell r="B64" t="str">
            <v>Kugler Gerald</v>
          </cell>
          <cell r="C64">
            <v>1990</v>
          </cell>
          <cell r="D64">
            <v>24</v>
          </cell>
          <cell r="E64" t="str">
            <v>Allg. Klasse</v>
          </cell>
          <cell r="F64" t="str">
            <v>M</v>
          </cell>
          <cell r="G64" t="str">
            <v>HAR</v>
          </cell>
          <cell r="H64" t="str">
            <v>SC Harland</v>
          </cell>
          <cell r="I64" t="str">
            <v>N</v>
          </cell>
          <cell r="J64" t="str">
            <v>I</v>
          </cell>
          <cell r="K64" t="str">
            <v>HAR</v>
          </cell>
          <cell r="L64" t="str">
            <v>SC Harland</v>
          </cell>
          <cell r="M64" t="str">
            <v>N</v>
          </cell>
          <cell r="N64">
            <v>32900</v>
          </cell>
        </row>
        <row r="65">
          <cell r="A65">
            <v>4463</v>
          </cell>
          <cell r="B65" t="str">
            <v>Molterer Michael</v>
          </cell>
          <cell r="C65">
            <v>1989</v>
          </cell>
          <cell r="D65">
            <v>25</v>
          </cell>
          <cell r="E65" t="str">
            <v>Allg. Klasse</v>
          </cell>
          <cell r="F65" t="str">
            <v>M</v>
          </cell>
          <cell r="G65" t="str">
            <v>HAR</v>
          </cell>
          <cell r="H65" t="str">
            <v>SC Harland</v>
          </cell>
          <cell r="I65" t="str">
            <v>N</v>
          </cell>
          <cell r="J65" t="str">
            <v>I</v>
          </cell>
          <cell r="K65" t="str">
            <v>HAR</v>
          </cell>
          <cell r="L65" t="str">
            <v>SC Harland</v>
          </cell>
          <cell r="M65" t="str">
            <v>N</v>
          </cell>
          <cell r="N65">
            <v>32718</v>
          </cell>
        </row>
        <row r="66">
          <cell r="A66">
            <v>4755</v>
          </cell>
          <cell r="B66" t="str">
            <v>Öllerer Maximilian</v>
          </cell>
          <cell r="C66">
            <v>1988</v>
          </cell>
          <cell r="D66">
            <v>26</v>
          </cell>
          <cell r="E66" t="str">
            <v>Allg. Klasse</v>
          </cell>
          <cell r="F66" t="str">
            <v>M</v>
          </cell>
          <cell r="G66" t="str">
            <v>HAR</v>
          </cell>
          <cell r="H66" t="str">
            <v>SC Harland</v>
          </cell>
          <cell r="I66" t="str">
            <v>N</v>
          </cell>
          <cell r="J66" t="str">
            <v>I</v>
          </cell>
          <cell r="K66" t="str">
            <v>HAR</v>
          </cell>
          <cell r="L66" t="str">
            <v>SC Harland</v>
          </cell>
          <cell r="M66" t="str">
            <v>N</v>
          </cell>
          <cell r="N66">
            <v>32442</v>
          </cell>
        </row>
        <row r="67">
          <cell r="A67">
            <v>4700</v>
          </cell>
          <cell r="B67" t="str">
            <v>Pöttinger Marcel</v>
          </cell>
          <cell r="C67">
            <v>1997</v>
          </cell>
          <cell r="D67">
            <v>17</v>
          </cell>
          <cell r="E67" t="str">
            <v>U17-Jugend A</v>
          </cell>
          <cell r="F67" t="str">
            <v>M</v>
          </cell>
          <cell r="G67" t="str">
            <v>GIC</v>
          </cell>
          <cell r="H67" t="str">
            <v>FAC Gitti-City</v>
          </cell>
          <cell r="I67" t="str">
            <v>N</v>
          </cell>
          <cell r="J67" t="str">
            <v>I</v>
          </cell>
          <cell r="K67" t="str">
            <v>HAR</v>
          </cell>
          <cell r="L67" t="str">
            <v>SC Harland</v>
          </cell>
          <cell r="M67" t="str">
            <v>N</v>
          </cell>
          <cell r="N67">
            <v>35711</v>
          </cell>
        </row>
        <row r="68">
          <cell r="A68">
            <v>4699</v>
          </cell>
          <cell r="B68" t="str">
            <v>Pöttinger Mario</v>
          </cell>
          <cell r="C68">
            <v>1997</v>
          </cell>
          <cell r="D68">
            <v>17</v>
          </cell>
          <cell r="E68" t="str">
            <v>U17-Jugend A</v>
          </cell>
          <cell r="F68" t="str">
            <v>M</v>
          </cell>
          <cell r="G68" t="str">
            <v>GIC</v>
          </cell>
          <cell r="H68" t="str">
            <v>FAC Gitti-City</v>
          </cell>
          <cell r="I68" t="str">
            <v>N</v>
          </cell>
          <cell r="J68" t="str">
            <v>I</v>
          </cell>
          <cell r="K68" t="str">
            <v>HAR</v>
          </cell>
          <cell r="L68" t="str">
            <v>SC Harland</v>
          </cell>
          <cell r="M68" t="str">
            <v>N</v>
          </cell>
          <cell r="N68">
            <v>35711</v>
          </cell>
        </row>
        <row r="69">
          <cell r="A69">
            <v>4770</v>
          </cell>
          <cell r="B69" t="str">
            <v>Steinbrecher Roman</v>
          </cell>
          <cell r="C69">
            <v>1999</v>
          </cell>
          <cell r="D69">
            <v>15</v>
          </cell>
          <cell r="E69" t="str">
            <v>U15-Jugend B</v>
          </cell>
          <cell r="F69" t="str">
            <v>M</v>
          </cell>
          <cell r="G69" t="str">
            <v>GIC</v>
          </cell>
          <cell r="H69" t="str">
            <v>FAC Gitti-City</v>
          </cell>
          <cell r="I69" t="str">
            <v>N</v>
          </cell>
          <cell r="J69" t="str">
            <v>I</v>
          </cell>
          <cell r="K69" t="str">
            <v>HAR</v>
          </cell>
          <cell r="L69" t="str">
            <v>SC Harland</v>
          </cell>
          <cell r="M69" t="str">
            <v>N</v>
          </cell>
          <cell r="N69">
            <v>36298</v>
          </cell>
        </row>
        <row r="70">
          <cell r="A70">
            <v>4452</v>
          </cell>
          <cell r="B70" t="str">
            <v>Fassl Peter</v>
          </cell>
          <cell r="C70">
            <v>1991</v>
          </cell>
          <cell r="D70">
            <v>23</v>
          </cell>
          <cell r="E70" t="str">
            <v>U23</v>
          </cell>
          <cell r="F70" t="str">
            <v>M</v>
          </cell>
          <cell r="G70" t="str">
            <v>KLO</v>
          </cell>
          <cell r="H70" t="str">
            <v>KSV Klosterneuburg</v>
          </cell>
          <cell r="I70" t="str">
            <v>N</v>
          </cell>
          <cell r="J70" t="str">
            <v>I</v>
          </cell>
          <cell r="K70" t="str">
            <v>KLO</v>
          </cell>
          <cell r="L70" t="str">
            <v>KSV Klosterneuburg</v>
          </cell>
          <cell r="M70" t="str">
            <v>N</v>
          </cell>
          <cell r="N70">
            <v>33572</v>
          </cell>
        </row>
        <row r="71">
          <cell r="A71">
            <v>4858</v>
          </cell>
          <cell r="B71" t="str">
            <v>Opalic Nihad</v>
          </cell>
          <cell r="C71">
            <v>1985</v>
          </cell>
          <cell r="D71">
            <v>29</v>
          </cell>
          <cell r="E71" t="str">
            <v>Allg. Klasse</v>
          </cell>
          <cell r="F71" t="str">
            <v>M</v>
          </cell>
          <cell r="G71" t="str">
            <v>KLO</v>
          </cell>
          <cell r="H71" t="str">
            <v>KSV Klosterneuburg</v>
          </cell>
          <cell r="I71" t="str">
            <v>N</v>
          </cell>
          <cell r="J71" t="str">
            <v>I</v>
          </cell>
          <cell r="K71" t="str">
            <v>KLO</v>
          </cell>
          <cell r="L71" t="str">
            <v>KSV Klosterneuburg</v>
          </cell>
          <cell r="M71" t="str">
            <v>N</v>
          </cell>
          <cell r="N71">
            <v>31320</v>
          </cell>
        </row>
        <row r="72">
          <cell r="A72">
            <v>4772</v>
          </cell>
          <cell r="B72" t="str">
            <v>Parmetler Gregory</v>
          </cell>
          <cell r="C72">
            <v>1996</v>
          </cell>
          <cell r="D72">
            <v>18</v>
          </cell>
          <cell r="E72" t="str">
            <v>U20-Junioren</v>
          </cell>
          <cell r="F72" t="str">
            <v>M</v>
          </cell>
          <cell r="G72" t="str">
            <v>KLO</v>
          </cell>
          <cell r="H72" t="str">
            <v>KSV Klosterneuburg</v>
          </cell>
          <cell r="I72" t="str">
            <v>N</v>
          </cell>
          <cell r="J72" t="str">
            <v>I</v>
          </cell>
          <cell r="K72" t="str">
            <v>KLO</v>
          </cell>
          <cell r="L72" t="str">
            <v>KSV Klosterneuburg</v>
          </cell>
          <cell r="M72" t="str">
            <v>N</v>
          </cell>
          <cell r="N72">
            <v>35277</v>
          </cell>
        </row>
        <row r="73">
          <cell r="A73">
            <v>4633</v>
          </cell>
          <cell r="B73" t="str">
            <v>Weiss Mathias</v>
          </cell>
          <cell r="C73">
            <v>1994</v>
          </cell>
          <cell r="D73">
            <v>20</v>
          </cell>
          <cell r="E73" t="str">
            <v>U20-Junioren</v>
          </cell>
          <cell r="F73" t="str">
            <v>M</v>
          </cell>
          <cell r="G73" t="str">
            <v>KLO</v>
          </cell>
          <cell r="H73" t="str">
            <v>KSV Klosterneuburg</v>
          </cell>
          <cell r="I73" t="str">
            <v>N</v>
          </cell>
          <cell r="J73" t="str">
            <v>I</v>
          </cell>
          <cell r="K73" t="str">
            <v>KLO</v>
          </cell>
          <cell r="L73" t="str">
            <v>KSV Klosterneuburg</v>
          </cell>
          <cell r="M73" t="str">
            <v>N</v>
          </cell>
          <cell r="N73">
            <v>34483</v>
          </cell>
        </row>
        <row r="74">
          <cell r="A74">
            <v>4619</v>
          </cell>
          <cell r="B74" t="str">
            <v>Zivkovic Aleksandar</v>
          </cell>
          <cell r="C74">
            <v>1991</v>
          </cell>
          <cell r="D74">
            <v>23</v>
          </cell>
          <cell r="E74" t="str">
            <v>U23</v>
          </cell>
          <cell r="F74" t="str">
            <v>M</v>
          </cell>
          <cell r="G74" t="str">
            <v>KLO</v>
          </cell>
          <cell r="H74" t="str">
            <v>KSV Klosterneuburg</v>
          </cell>
          <cell r="I74" t="str">
            <v>N</v>
          </cell>
          <cell r="J74" t="str">
            <v>I</v>
          </cell>
          <cell r="K74" t="str">
            <v>KLO</v>
          </cell>
          <cell r="L74" t="str">
            <v>KSV Klosterneuburg</v>
          </cell>
          <cell r="M74" t="str">
            <v>N</v>
          </cell>
          <cell r="N74">
            <v>33463</v>
          </cell>
        </row>
        <row r="75">
          <cell r="A75">
            <v>4543</v>
          </cell>
          <cell r="B75" t="str">
            <v>Zivkovic Milos</v>
          </cell>
          <cell r="C75">
            <v>1992</v>
          </cell>
          <cell r="D75">
            <v>22</v>
          </cell>
          <cell r="E75" t="str">
            <v>U23</v>
          </cell>
          <cell r="F75" t="str">
            <v>M</v>
          </cell>
          <cell r="G75" t="str">
            <v>KLO</v>
          </cell>
          <cell r="H75" t="str">
            <v>KSV Klosterneuburg</v>
          </cell>
          <cell r="I75" t="str">
            <v>N</v>
          </cell>
          <cell r="J75" t="str">
            <v>I</v>
          </cell>
          <cell r="K75" t="str">
            <v>KLO</v>
          </cell>
          <cell r="L75" t="str">
            <v>KSV Klosterneuburg</v>
          </cell>
          <cell r="M75" t="str">
            <v>N</v>
          </cell>
          <cell r="N75">
            <v>33901</v>
          </cell>
        </row>
        <row r="76">
          <cell r="A76">
            <v>4703</v>
          </cell>
          <cell r="B76" t="str">
            <v>Fischer David</v>
          </cell>
          <cell r="C76">
            <v>1998</v>
          </cell>
          <cell r="D76">
            <v>16</v>
          </cell>
          <cell r="E76" t="str">
            <v>U17-Jugend A</v>
          </cell>
          <cell r="F76" t="str">
            <v>M</v>
          </cell>
          <cell r="G76" t="str">
            <v>KRE</v>
          </cell>
          <cell r="H76" t="str">
            <v>AK Union Krems</v>
          </cell>
          <cell r="I76" t="str">
            <v>N</v>
          </cell>
          <cell r="J76" t="str">
            <v>I</v>
          </cell>
          <cell r="K76" t="str">
            <v>KRE</v>
          </cell>
          <cell r="L76" t="str">
            <v>AC Union Krems</v>
          </cell>
          <cell r="M76" t="str">
            <v>N</v>
          </cell>
          <cell r="N76">
            <v>36102</v>
          </cell>
        </row>
        <row r="77">
          <cell r="A77">
            <v>2797</v>
          </cell>
          <cell r="B77" t="str">
            <v>Fischer Ewald</v>
          </cell>
          <cell r="C77">
            <v>1970</v>
          </cell>
          <cell r="D77">
            <v>44</v>
          </cell>
          <cell r="E77" t="str">
            <v>AK-2</v>
          </cell>
          <cell r="F77" t="str">
            <v>M</v>
          </cell>
          <cell r="G77" t="str">
            <v>KRE</v>
          </cell>
          <cell r="H77" t="str">
            <v>AK Union Krems</v>
          </cell>
          <cell r="I77" t="str">
            <v>N</v>
          </cell>
          <cell r="J77" t="str">
            <v>I</v>
          </cell>
          <cell r="K77" t="str">
            <v>KRE</v>
          </cell>
          <cell r="L77" t="str">
            <v>AK Union Krems</v>
          </cell>
          <cell r="M77" t="str">
            <v>N</v>
          </cell>
          <cell r="N77">
            <v>25764</v>
          </cell>
        </row>
        <row r="78">
          <cell r="A78">
            <v>4826</v>
          </cell>
          <cell r="B78" t="str">
            <v>Fischer Sarah</v>
          </cell>
          <cell r="C78">
            <v>2000</v>
          </cell>
          <cell r="D78">
            <v>14</v>
          </cell>
          <cell r="E78" t="str">
            <v>U15-Jugend B</v>
          </cell>
          <cell r="F78" t="str">
            <v>W</v>
          </cell>
          <cell r="G78" t="str">
            <v>KRE</v>
          </cell>
          <cell r="H78" t="str">
            <v>AK Union Krems</v>
          </cell>
          <cell r="I78" t="str">
            <v>N</v>
          </cell>
          <cell r="J78" t="str">
            <v>I</v>
          </cell>
          <cell r="K78" t="str">
            <v>KRE</v>
          </cell>
          <cell r="L78" t="str">
            <v>AC Union Krems</v>
          </cell>
          <cell r="M78" t="str">
            <v>N</v>
          </cell>
          <cell r="N78">
            <v>36839</v>
          </cell>
        </row>
        <row r="79">
          <cell r="A79">
            <v>4706</v>
          </cell>
          <cell r="B79" t="str">
            <v>Gruber Florian, Dipl.Ing.</v>
          </cell>
          <cell r="C79">
            <v>1976</v>
          </cell>
          <cell r="D79">
            <v>38</v>
          </cell>
          <cell r="E79" t="str">
            <v>AK-1</v>
          </cell>
          <cell r="F79" t="str">
            <v>M</v>
          </cell>
          <cell r="G79" t="str">
            <v>KRE</v>
          </cell>
          <cell r="H79" t="str">
            <v>AK Union Krems</v>
          </cell>
          <cell r="I79" t="str">
            <v>N</v>
          </cell>
          <cell r="J79" t="str">
            <v>I</v>
          </cell>
          <cell r="K79" t="str">
            <v>KRE</v>
          </cell>
          <cell r="L79" t="str">
            <v>AK Union Krems</v>
          </cell>
          <cell r="M79" t="str">
            <v>N</v>
          </cell>
          <cell r="N79">
            <v>27916</v>
          </cell>
        </row>
        <row r="80">
          <cell r="A80">
            <v>4609</v>
          </cell>
          <cell r="B80" t="str">
            <v>Koch Florian</v>
          </cell>
          <cell r="C80">
            <v>1996</v>
          </cell>
          <cell r="D80">
            <v>18</v>
          </cell>
          <cell r="E80" t="str">
            <v>U20-Junioren</v>
          </cell>
          <cell r="F80" t="str">
            <v>M</v>
          </cell>
          <cell r="G80" t="str">
            <v>KRE</v>
          </cell>
          <cell r="H80" t="str">
            <v>AK Union Krems</v>
          </cell>
          <cell r="I80" t="str">
            <v>N</v>
          </cell>
          <cell r="J80" t="str">
            <v>I</v>
          </cell>
          <cell r="K80" t="str">
            <v>LAL</v>
          </cell>
          <cell r="L80" t="str">
            <v>HSV Langenlebarn - Kraftsport Trenkwalder</v>
          </cell>
          <cell r="M80" t="str">
            <v>N</v>
          </cell>
          <cell r="N80">
            <v>35292</v>
          </cell>
        </row>
        <row r="81">
          <cell r="A81">
            <v>3187</v>
          </cell>
          <cell r="B81" t="str">
            <v>Koch Markus</v>
          </cell>
          <cell r="C81">
            <v>1968</v>
          </cell>
          <cell r="D81">
            <v>46</v>
          </cell>
          <cell r="E81" t="str">
            <v>AK-3</v>
          </cell>
          <cell r="F81" t="str">
            <v>M</v>
          </cell>
          <cell r="G81" t="str">
            <v>KRE</v>
          </cell>
          <cell r="H81" t="str">
            <v>AK Union Krems</v>
          </cell>
          <cell r="I81" t="str">
            <v>N</v>
          </cell>
          <cell r="J81" t="str">
            <v>I</v>
          </cell>
          <cell r="K81" t="str">
            <v>KRE</v>
          </cell>
          <cell r="L81" t="str">
            <v>AK Union Krems</v>
          </cell>
          <cell r="M81" t="str">
            <v>N</v>
          </cell>
          <cell r="N81">
            <v>24901</v>
          </cell>
        </row>
        <row r="82">
          <cell r="A82">
            <v>3671</v>
          </cell>
          <cell r="B82" t="str">
            <v>Fenzl Edith</v>
          </cell>
          <cell r="C82">
            <v>1964</v>
          </cell>
          <cell r="D82">
            <v>50</v>
          </cell>
          <cell r="E82" t="str">
            <v>AK-4</v>
          </cell>
          <cell r="F82" t="str">
            <v>W</v>
          </cell>
          <cell r="G82" t="str">
            <v>KRD</v>
          </cell>
          <cell r="H82" t="str">
            <v>Union Kritzendorf-Kierling</v>
          </cell>
          <cell r="I82" t="str">
            <v>N</v>
          </cell>
          <cell r="J82" t="str">
            <v>I</v>
          </cell>
          <cell r="K82" t="str">
            <v>KRD</v>
          </cell>
          <cell r="L82" t="str">
            <v>Union Kritzendorf-Kierling</v>
          </cell>
          <cell r="M82" t="str">
            <v>N</v>
          </cell>
          <cell r="N82">
            <v>23624</v>
          </cell>
        </row>
        <row r="83">
          <cell r="A83">
            <v>3595</v>
          </cell>
          <cell r="B83" t="str">
            <v>Fenzl Josef sen.</v>
          </cell>
          <cell r="C83">
            <v>1960</v>
          </cell>
          <cell r="D83">
            <v>54</v>
          </cell>
          <cell r="E83" t="str">
            <v>AK-4</v>
          </cell>
          <cell r="F83" t="str">
            <v>M</v>
          </cell>
          <cell r="G83" t="str">
            <v>KRD</v>
          </cell>
          <cell r="H83" t="str">
            <v>Union Kritzendorf-Kierling</v>
          </cell>
          <cell r="I83" t="str">
            <v>N</v>
          </cell>
          <cell r="J83" t="str">
            <v>I</v>
          </cell>
          <cell r="K83" t="str">
            <v>KRD</v>
          </cell>
          <cell r="L83" t="str">
            <v>Union Kritzendorf-Kierling</v>
          </cell>
          <cell r="M83" t="str">
            <v>N</v>
          </cell>
          <cell r="N83">
            <v>22279</v>
          </cell>
        </row>
        <row r="84">
          <cell r="A84">
            <v>4771</v>
          </cell>
          <cell r="B84" t="str">
            <v>Aflenzer Maximilian</v>
          </cell>
          <cell r="C84">
            <v>1999</v>
          </cell>
          <cell r="D84">
            <v>15</v>
          </cell>
          <cell r="E84" t="str">
            <v>U15-Jugend B</v>
          </cell>
          <cell r="F84" t="str">
            <v>M</v>
          </cell>
          <cell r="G84" t="str">
            <v>LAL</v>
          </cell>
          <cell r="H84" t="str">
            <v>HSV Langenlebarn - Kraftsport Trenkwalder</v>
          </cell>
          <cell r="I84" t="str">
            <v>N</v>
          </cell>
          <cell r="J84" t="str">
            <v>I</v>
          </cell>
          <cell r="K84" t="str">
            <v>LAL</v>
          </cell>
          <cell r="L84" t="str">
            <v>HSV Langenlebarn - Kraftsport Trenkwalder</v>
          </cell>
          <cell r="M84" t="str">
            <v>N</v>
          </cell>
          <cell r="N84">
            <v>36249</v>
          </cell>
        </row>
        <row r="85">
          <cell r="A85">
            <v>4426</v>
          </cell>
          <cell r="B85" t="str">
            <v>Doppler Florian</v>
          </cell>
          <cell r="C85">
            <v>1992</v>
          </cell>
          <cell r="D85">
            <v>22</v>
          </cell>
          <cell r="E85" t="str">
            <v>U23</v>
          </cell>
          <cell r="F85" t="str">
            <v>M</v>
          </cell>
          <cell r="G85" t="str">
            <v>LAL</v>
          </cell>
          <cell r="H85" t="str">
            <v>HSV Langenlebarn - Kraftsport Trenkwalder</v>
          </cell>
          <cell r="I85" t="str">
            <v>N</v>
          </cell>
          <cell r="J85" t="str">
            <v>I</v>
          </cell>
          <cell r="K85" t="str">
            <v>LAL</v>
          </cell>
          <cell r="L85" t="str">
            <v>HSV Langenlebarn - Kraftsport Trenkwalder</v>
          </cell>
          <cell r="M85" t="str">
            <v>N</v>
          </cell>
          <cell r="N85">
            <v>33639</v>
          </cell>
        </row>
        <row r="86">
          <cell r="A86">
            <v>4825</v>
          </cell>
          <cell r="B86" t="str">
            <v>Eißert Alexander</v>
          </cell>
          <cell r="C86">
            <v>2000</v>
          </cell>
          <cell r="D86">
            <v>14</v>
          </cell>
          <cell r="E86" t="str">
            <v>U15-Jugend B</v>
          </cell>
          <cell r="F86" t="str">
            <v>M</v>
          </cell>
          <cell r="G86" t="str">
            <v>LAL</v>
          </cell>
          <cell r="H86" t="str">
            <v>HSV Langenlebarn/ISMS-Tulln</v>
          </cell>
          <cell r="I86" t="str">
            <v>N</v>
          </cell>
          <cell r="J86" t="str">
            <v>I</v>
          </cell>
          <cell r="K86" t="str">
            <v>LAL</v>
          </cell>
          <cell r="L86" t="str">
            <v>HSV Langenlebarn/ISMS-Tulln</v>
          </cell>
          <cell r="M86" t="str">
            <v>N</v>
          </cell>
          <cell r="N86">
            <v>36740</v>
          </cell>
        </row>
        <row r="87">
          <cell r="A87">
            <v>4232</v>
          </cell>
          <cell r="B87" t="str">
            <v>Fleis Christian</v>
          </cell>
          <cell r="C87">
            <v>1975</v>
          </cell>
          <cell r="D87">
            <v>39</v>
          </cell>
          <cell r="E87" t="str">
            <v>AK-1</v>
          </cell>
          <cell r="F87" t="str">
            <v>M</v>
          </cell>
          <cell r="G87" t="str">
            <v>LAL</v>
          </cell>
          <cell r="H87" t="str">
            <v>HSV Langenlebarn - Kraftsport Trenkwalder</v>
          </cell>
          <cell r="I87" t="str">
            <v>N</v>
          </cell>
          <cell r="J87" t="str">
            <v>I</v>
          </cell>
          <cell r="K87" t="str">
            <v>LAL</v>
          </cell>
          <cell r="L87" t="str">
            <v>HSV Langenlebarn - Kraftsport Trenkwalder</v>
          </cell>
          <cell r="M87" t="str">
            <v>N</v>
          </cell>
          <cell r="N87">
            <v>27511</v>
          </cell>
        </row>
        <row r="88">
          <cell r="A88">
            <v>4626</v>
          </cell>
          <cell r="B88" t="str">
            <v>Förstel Michael</v>
          </cell>
          <cell r="C88">
            <v>1996</v>
          </cell>
          <cell r="D88">
            <v>18</v>
          </cell>
          <cell r="E88" t="str">
            <v>U20-Junioren</v>
          </cell>
          <cell r="F88" t="str">
            <v>M</v>
          </cell>
          <cell r="G88" t="str">
            <v>LAL</v>
          </cell>
          <cell r="H88" t="str">
            <v>HSV Langenlebarn - Kraftsport Trenkwalder</v>
          </cell>
          <cell r="I88" t="str">
            <v>N</v>
          </cell>
          <cell r="J88" t="str">
            <v>I</v>
          </cell>
          <cell r="K88" t="str">
            <v>LAL</v>
          </cell>
          <cell r="L88" t="str">
            <v>HSV Langenlebarn - Kraftsport Trenkwalder</v>
          </cell>
          <cell r="M88" t="str">
            <v>N</v>
          </cell>
          <cell r="N88">
            <v>35087</v>
          </cell>
        </row>
        <row r="89">
          <cell r="A89">
            <v>4702</v>
          </cell>
          <cell r="B89" t="str">
            <v>Gotthart Philip</v>
          </cell>
          <cell r="C89">
            <v>1998</v>
          </cell>
          <cell r="D89">
            <v>16</v>
          </cell>
          <cell r="E89" t="str">
            <v>U17-Jugend A</v>
          </cell>
          <cell r="F89" t="str">
            <v>M</v>
          </cell>
          <cell r="G89" t="str">
            <v>LAL</v>
          </cell>
          <cell r="H89" t="str">
            <v>HSV Langenlebarn - Kraftsport Trenkwalder</v>
          </cell>
          <cell r="I89" t="str">
            <v>N</v>
          </cell>
          <cell r="J89" t="str">
            <v>I</v>
          </cell>
          <cell r="K89" t="str">
            <v>LAL</v>
          </cell>
          <cell r="L89" t="str">
            <v>HSV Langenlebarn - Kraftsport Trenkwalder</v>
          </cell>
          <cell r="M89" t="str">
            <v>N</v>
          </cell>
          <cell r="N89">
            <v>36061</v>
          </cell>
        </row>
        <row r="90">
          <cell r="A90">
            <v>4777</v>
          </cell>
          <cell r="B90" t="str">
            <v>Gregor Matthias</v>
          </cell>
          <cell r="C90">
            <v>1999</v>
          </cell>
          <cell r="D90">
            <v>15</v>
          </cell>
          <cell r="E90" t="str">
            <v>U15-Jugend B</v>
          </cell>
          <cell r="F90" t="str">
            <v>M</v>
          </cell>
          <cell r="G90" t="str">
            <v>LAL</v>
          </cell>
          <cell r="H90" t="str">
            <v>HSV Langenlebarn - Kraftsport Trenkwalder</v>
          </cell>
          <cell r="I90" t="str">
            <v>N</v>
          </cell>
          <cell r="J90" t="str">
            <v>I</v>
          </cell>
          <cell r="K90" t="str">
            <v>LAL</v>
          </cell>
          <cell r="L90" t="str">
            <v>HSV Langenlebarn - Kraftsport Trenkwalder</v>
          </cell>
          <cell r="M90" t="str">
            <v>N</v>
          </cell>
          <cell r="N90">
            <v>36488</v>
          </cell>
        </row>
        <row r="91">
          <cell r="A91">
            <v>4822</v>
          </cell>
          <cell r="B91" t="str">
            <v>Hengl Mario</v>
          </cell>
          <cell r="C91">
            <v>2000</v>
          </cell>
          <cell r="D91">
            <v>14</v>
          </cell>
          <cell r="E91" t="str">
            <v>U15-Jugend B</v>
          </cell>
          <cell r="F91" t="str">
            <v>M</v>
          </cell>
          <cell r="G91" t="str">
            <v>LAL</v>
          </cell>
          <cell r="H91" t="str">
            <v>HSV Langenlebarn - Kraftsport Trenkwalder</v>
          </cell>
          <cell r="I91" t="str">
            <v>N</v>
          </cell>
          <cell r="J91" t="str">
            <v>I</v>
          </cell>
          <cell r="K91" t="str">
            <v>WOL</v>
          </cell>
          <cell r="L91" t="str">
            <v>Union KSC Wolkersdorf</v>
          </cell>
          <cell r="M91" t="str">
            <v>N</v>
          </cell>
          <cell r="N91">
            <v>36680</v>
          </cell>
        </row>
        <row r="92">
          <cell r="A92">
            <v>4263</v>
          </cell>
          <cell r="B92" t="str">
            <v>Höck Martin</v>
          </cell>
          <cell r="C92">
            <v>1981</v>
          </cell>
          <cell r="D92">
            <v>33</v>
          </cell>
          <cell r="E92" t="str">
            <v>Allg. Klasse</v>
          </cell>
          <cell r="F92" t="str">
            <v>M</v>
          </cell>
          <cell r="G92" t="str">
            <v>LAL</v>
          </cell>
          <cell r="H92" t="str">
            <v>HSV Langenlebarn - Kraftsport Trenkwalder</v>
          </cell>
          <cell r="I92" t="str">
            <v>N</v>
          </cell>
          <cell r="J92" t="str">
            <v>I</v>
          </cell>
          <cell r="K92" t="str">
            <v>LAL</v>
          </cell>
          <cell r="L92" t="str">
            <v>HSV Langenlebarn - Kraftsport Trenkwalder</v>
          </cell>
          <cell r="M92" t="str">
            <v>N</v>
          </cell>
          <cell r="N92">
            <v>29598</v>
          </cell>
        </row>
        <row r="93">
          <cell r="A93">
            <v>502</v>
          </cell>
          <cell r="B93" t="str">
            <v>Höller Leopold</v>
          </cell>
          <cell r="C93">
            <v>1948</v>
          </cell>
          <cell r="D93">
            <v>66</v>
          </cell>
          <cell r="E93" t="str">
            <v>AK-7</v>
          </cell>
          <cell r="F93" t="str">
            <v>M</v>
          </cell>
          <cell r="G93" t="str">
            <v>LAL</v>
          </cell>
          <cell r="H93" t="str">
            <v>HSV Langenlebarn - Kraftsport Trenkwalder</v>
          </cell>
          <cell r="I93" t="str">
            <v>N</v>
          </cell>
          <cell r="J93" t="str">
            <v>I</v>
          </cell>
          <cell r="K93" t="str">
            <v>LAL</v>
          </cell>
          <cell r="L93" t="str">
            <v>HSV Langenlebarn - Kraftsport Trenkwalder</v>
          </cell>
          <cell r="M93" t="str">
            <v>N</v>
          </cell>
          <cell r="N93">
            <v>17763</v>
          </cell>
        </row>
        <row r="94">
          <cell r="A94">
            <v>3497</v>
          </cell>
          <cell r="B94" t="str">
            <v>Höller Werner</v>
          </cell>
          <cell r="C94">
            <v>1977</v>
          </cell>
          <cell r="D94">
            <v>37</v>
          </cell>
          <cell r="E94" t="str">
            <v>AK-1</v>
          </cell>
          <cell r="F94" t="str">
            <v>M</v>
          </cell>
          <cell r="G94" t="str">
            <v>LAL</v>
          </cell>
          <cell r="H94" t="str">
            <v>HSV Langenlebarn - Kraftsport Trenkwalder</v>
          </cell>
          <cell r="I94" t="str">
            <v>N</v>
          </cell>
          <cell r="J94" t="str">
            <v>I</v>
          </cell>
          <cell r="K94" t="str">
            <v>LAL</v>
          </cell>
          <cell r="L94" t="str">
            <v>HSV Langenlebarn - Kraftsport Trenkwalder</v>
          </cell>
          <cell r="M94" t="str">
            <v>N</v>
          </cell>
          <cell r="N94">
            <v>28477</v>
          </cell>
        </row>
        <row r="95">
          <cell r="A95">
            <v>4854</v>
          </cell>
          <cell r="B95" t="str">
            <v>Köbe Sebastian</v>
          </cell>
          <cell r="C95">
            <v>2000</v>
          </cell>
          <cell r="D95">
            <v>14</v>
          </cell>
          <cell r="E95" t="str">
            <v>U15-Jugend B</v>
          </cell>
          <cell r="F95" t="str">
            <v>M</v>
          </cell>
          <cell r="G95" t="str">
            <v>LAL</v>
          </cell>
          <cell r="H95" t="str">
            <v>HSV Langenlebarn - Kraftsport Trenkwalder</v>
          </cell>
          <cell r="I95" t="str">
            <v>N</v>
          </cell>
          <cell r="J95" t="str">
            <v>I</v>
          </cell>
          <cell r="K95" t="str">
            <v>LAL</v>
          </cell>
          <cell r="L95" t="str">
            <v>HSV Langenlebarn - Kraftsport Trenkwalder</v>
          </cell>
          <cell r="M95" t="str">
            <v>N</v>
          </cell>
          <cell r="N95">
            <v>36822</v>
          </cell>
        </row>
        <row r="96">
          <cell r="A96">
            <v>4609</v>
          </cell>
          <cell r="B96" t="str">
            <v>Koch Florian</v>
          </cell>
          <cell r="C96">
            <v>1996</v>
          </cell>
          <cell r="D96">
            <v>18</v>
          </cell>
          <cell r="E96" t="str">
            <v>U20-Junioren</v>
          </cell>
          <cell r="F96" t="str">
            <v>M</v>
          </cell>
          <cell r="G96" t="str">
            <v>KRE</v>
          </cell>
          <cell r="H96" t="str">
            <v>AK Union Krems</v>
          </cell>
          <cell r="I96" t="str">
            <v>N</v>
          </cell>
          <cell r="J96" t="str">
            <v>I</v>
          </cell>
          <cell r="K96" t="str">
            <v>LAL</v>
          </cell>
          <cell r="L96" t="str">
            <v>HSV Langenlebarn - Kraftsport Trenkwalder</v>
          </cell>
          <cell r="M96" t="str">
            <v>N</v>
          </cell>
          <cell r="N96">
            <v>35292</v>
          </cell>
        </row>
        <row r="97">
          <cell r="A97">
            <v>4810</v>
          </cell>
          <cell r="B97" t="str">
            <v>Menda Susanne</v>
          </cell>
          <cell r="C97">
            <v>1959</v>
          </cell>
          <cell r="D97">
            <v>55</v>
          </cell>
          <cell r="E97" t="str">
            <v>AK-5</v>
          </cell>
          <cell r="F97" t="str">
            <v>W</v>
          </cell>
          <cell r="G97" t="str">
            <v>LAL</v>
          </cell>
          <cell r="H97" t="str">
            <v>HSV Langenlebarn - Kraftsport Trenkwalder</v>
          </cell>
          <cell r="I97" t="str">
            <v>N</v>
          </cell>
          <cell r="J97" t="str">
            <v>I</v>
          </cell>
          <cell r="K97" t="str">
            <v>LAL</v>
          </cell>
          <cell r="L97" t="str">
            <v>HSV Langenlebarn - Kraftsport Trenkwalder</v>
          </cell>
          <cell r="M97" t="str">
            <v>N</v>
          </cell>
          <cell r="N97">
            <v>21822</v>
          </cell>
        </row>
        <row r="98">
          <cell r="A98">
            <v>4789</v>
          </cell>
          <cell r="B98" t="str">
            <v>Moldaschl Georg</v>
          </cell>
          <cell r="C98">
            <v>1999</v>
          </cell>
          <cell r="D98">
            <v>15</v>
          </cell>
          <cell r="E98" t="str">
            <v>U15-Jugend B</v>
          </cell>
          <cell r="F98" t="str">
            <v>M</v>
          </cell>
          <cell r="G98" t="str">
            <v>LAL</v>
          </cell>
          <cell r="H98" t="str">
            <v>HSV Langenlebarn - Kraftsport Trenkwalder</v>
          </cell>
          <cell r="I98" t="str">
            <v>N</v>
          </cell>
          <cell r="J98" t="str">
            <v>I</v>
          </cell>
          <cell r="K98" t="str">
            <v>LAL</v>
          </cell>
          <cell r="L98" t="str">
            <v>HSV Langenlebarn - Kraftsport Trenkwalder</v>
          </cell>
          <cell r="M98" t="str">
            <v>N</v>
          </cell>
          <cell r="N98">
            <v>36362</v>
          </cell>
        </row>
        <row r="99">
          <cell r="A99">
            <v>4823</v>
          </cell>
          <cell r="B99" t="str">
            <v>Moldaschl Maximilian</v>
          </cell>
          <cell r="C99">
            <v>2000</v>
          </cell>
          <cell r="D99">
            <v>14</v>
          </cell>
          <cell r="E99" t="str">
            <v>U15-Jugend B</v>
          </cell>
          <cell r="F99" t="str">
            <v>M</v>
          </cell>
          <cell r="G99" t="str">
            <v>LAL</v>
          </cell>
          <cell r="H99" t="str">
            <v>HSV Langenlebarn - Kraftsport Trenkwalder</v>
          </cell>
          <cell r="I99" t="str">
            <v>N</v>
          </cell>
          <cell r="J99" t="str">
            <v>I</v>
          </cell>
          <cell r="K99" t="str">
            <v>LAL</v>
          </cell>
          <cell r="L99" t="str">
            <v>HSV Langenlebarn - Kraftsport Trenkwalder</v>
          </cell>
          <cell r="M99" t="str">
            <v>N</v>
          </cell>
          <cell r="N99">
            <v>36782</v>
          </cell>
        </row>
        <row r="100">
          <cell r="A100">
            <v>3439</v>
          </cell>
          <cell r="B100" t="str">
            <v>Pikola Jürgen</v>
          </cell>
          <cell r="C100">
            <v>1974</v>
          </cell>
          <cell r="D100">
            <v>40</v>
          </cell>
          <cell r="E100" t="str">
            <v>AK-2</v>
          </cell>
          <cell r="F100" t="str">
            <v>M</v>
          </cell>
          <cell r="G100" t="str">
            <v>LAL</v>
          </cell>
          <cell r="H100" t="str">
            <v>HSV Langenlebarn - Kraftsport Trenkwalder</v>
          </cell>
          <cell r="I100" t="str">
            <v>N</v>
          </cell>
          <cell r="J100" t="str">
            <v>I</v>
          </cell>
          <cell r="K100" t="str">
            <v>LAL</v>
          </cell>
          <cell r="L100" t="str">
            <v>HSV Langenlebarn - Kraftsport Trenkwalder</v>
          </cell>
          <cell r="M100" t="str">
            <v>N</v>
          </cell>
          <cell r="N100">
            <v>27317</v>
          </cell>
        </row>
        <row r="101">
          <cell r="A101">
            <v>3587</v>
          </cell>
          <cell r="B101" t="str">
            <v>Pötschner Markus</v>
          </cell>
          <cell r="C101">
            <v>1975</v>
          </cell>
          <cell r="D101">
            <v>39</v>
          </cell>
          <cell r="E101" t="str">
            <v>AK-1</v>
          </cell>
          <cell r="F101" t="str">
            <v>M</v>
          </cell>
          <cell r="G101" t="str">
            <v>LAL</v>
          </cell>
          <cell r="H101" t="str">
            <v>HSV Langenlebarn - Kraftsport Trenkwalder</v>
          </cell>
          <cell r="I101" t="str">
            <v>N</v>
          </cell>
          <cell r="J101" t="str">
            <v>I</v>
          </cell>
          <cell r="K101" t="str">
            <v>LAL</v>
          </cell>
          <cell r="L101" t="str">
            <v>HSV Langenlebarn - Kraftsport Trenkwalder</v>
          </cell>
          <cell r="M101" t="str">
            <v>N</v>
          </cell>
          <cell r="N101">
            <v>27652</v>
          </cell>
        </row>
        <row r="102">
          <cell r="A102">
            <v>4727</v>
          </cell>
          <cell r="B102" t="str">
            <v>Schindler Florian</v>
          </cell>
          <cell r="C102">
            <v>1998</v>
          </cell>
          <cell r="D102">
            <v>16</v>
          </cell>
          <cell r="E102" t="str">
            <v>U17-Jugend A</v>
          </cell>
          <cell r="F102" t="str">
            <v>M</v>
          </cell>
          <cell r="G102" t="str">
            <v>LAL</v>
          </cell>
          <cell r="H102" t="str">
            <v>HSV Langenlebarn - Kraftsport Trenkwalder</v>
          </cell>
          <cell r="I102" t="str">
            <v>N</v>
          </cell>
          <cell r="J102" t="str">
            <v>I</v>
          </cell>
          <cell r="K102" t="str">
            <v>LAL</v>
          </cell>
          <cell r="L102" t="str">
            <v>HSV Langenlebarn - Kraftsport Trenkwalder</v>
          </cell>
          <cell r="M102" t="str">
            <v>N</v>
          </cell>
          <cell r="N102">
            <v>36151</v>
          </cell>
        </row>
        <row r="103">
          <cell r="A103">
            <v>3130</v>
          </cell>
          <cell r="B103" t="str">
            <v>Steinböck Michael</v>
          </cell>
          <cell r="C103">
            <v>1971</v>
          </cell>
          <cell r="D103">
            <v>43</v>
          </cell>
          <cell r="E103" t="str">
            <v>AK-2</v>
          </cell>
          <cell r="F103" t="str">
            <v>M</v>
          </cell>
          <cell r="G103" t="str">
            <v>LAL</v>
          </cell>
          <cell r="H103" t="str">
            <v>HSV Langenlebarn - Kraftsport Trenkwalder</v>
          </cell>
          <cell r="I103" t="str">
            <v>N</v>
          </cell>
          <cell r="J103" t="str">
            <v>I</v>
          </cell>
          <cell r="K103" t="str">
            <v>LAL</v>
          </cell>
          <cell r="L103" t="str">
            <v>HSV Langenlebarn - Kraftsport Trenkwalder</v>
          </cell>
          <cell r="M103" t="str">
            <v>N</v>
          </cell>
          <cell r="N103">
            <v>26103</v>
          </cell>
        </row>
        <row r="104">
          <cell r="A104">
            <v>514</v>
          </cell>
          <cell r="B104" t="str">
            <v>Steiner Friedrich</v>
          </cell>
          <cell r="C104">
            <v>1939</v>
          </cell>
          <cell r="D104">
            <v>75</v>
          </cell>
          <cell r="E104" t="str">
            <v>AK-9</v>
          </cell>
          <cell r="F104" t="str">
            <v>M</v>
          </cell>
          <cell r="G104" t="str">
            <v>LAL</v>
          </cell>
          <cell r="H104" t="str">
            <v>HSV Langenlebarn - Kraftsport Trenkwalder</v>
          </cell>
          <cell r="I104" t="str">
            <v>N</v>
          </cell>
          <cell r="J104" t="str">
            <v>I</v>
          </cell>
          <cell r="K104" t="str">
            <v>LAL</v>
          </cell>
          <cell r="L104" t="str">
            <v>HSV Langenlebarn - Kraftsport Trenkwalder</v>
          </cell>
          <cell r="M104" t="str">
            <v>N</v>
          </cell>
          <cell r="N104">
            <v>14445</v>
          </cell>
        </row>
        <row r="105">
          <cell r="A105">
            <v>4701</v>
          </cell>
          <cell r="B105" t="str">
            <v>Tairi Jakob</v>
          </cell>
          <cell r="C105">
            <v>1998</v>
          </cell>
          <cell r="D105">
            <v>16</v>
          </cell>
          <cell r="E105" t="str">
            <v>U17-Jugend A</v>
          </cell>
          <cell r="F105" t="str">
            <v>M</v>
          </cell>
          <cell r="G105" t="str">
            <v>LAL</v>
          </cell>
          <cell r="H105" t="str">
            <v>HSV Langenlebarn - Kraftsport Trenkwalder</v>
          </cell>
          <cell r="I105" t="str">
            <v>N</v>
          </cell>
          <cell r="J105" t="str">
            <v>I</v>
          </cell>
          <cell r="K105" t="str">
            <v>LAL</v>
          </cell>
          <cell r="L105" t="str">
            <v>HSV Langenlebarn - Kraftsport Trenkwalder</v>
          </cell>
          <cell r="M105" t="str">
            <v>N</v>
          </cell>
          <cell r="N105">
            <v>35933</v>
          </cell>
        </row>
        <row r="106">
          <cell r="A106">
            <v>3195</v>
          </cell>
          <cell r="B106" t="str">
            <v>Weindl Stefan</v>
          </cell>
          <cell r="C106">
            <v>1966</v>
          </cell>
          <cell r="D106">
            <v>48</v>
          </cell>
          <cell r="E106" t="str">
            <v>AK-3</v>
          </cell>
          <cell r="F106" t="str">
            <v>M</v>
          </cell>
          <cell r="G106" t="str">
            <v>LAL</v>
          </cell>
          <cell r="H106" t="str">
            <v>HSV Langenlebarn - Kraftsport Trenkwalder</v>
          </cell>
          <cell r="I106" t="str">
            <v>N</v>
          </cell>
          <cell r="J106" t="str">
            <v>I</v>
          </cell>
          <cell r="K106" t="str">
            <v>LAL</v>
          </cell>
          <cell r="L106" t="str">
            <v>HSV Langenlebarn - Kraftsport Trenkwalder</v>
          </cell>
          <cell r="M106" t="str">
            <v>N</v>
          </cell>
          <cell r="N106">
            <v>24363</v>
          </cell>
        </row>
        <row r="107">
          <cell r="A107">
            <v>4165</v>
          </cell>
          <cell r="B107" t="str">
            <v>Berger Roman</v>
          </cell>
          <cell r="C107">
            <v>1986</v>
          </cell>
          <cell r="D107">
            <v>28</v>
          </cell>
          <cell r="E107" t="str">
            <v>Allg. Klasse</v>
          </cell>
          <cell r="F107" t="str">
            <v>M</v>
          </cell>
          <cell r="G107" t="str">
            <v>LOO</v>
          </cell>
          <cell r="H107" t="str">
            <v>SK Loosdorf</v>
          </cell>
          <cell r="I107" t="str">
            <v>N</v>
          </cell>
          <cell r="J107" t="str">
            <v>I</v>
          </cell>
          <cell r="K107" t="str">
            <v>LOO</v>
          </cell>
          <cell r="L107" t="str">
            <v>SK Loosdorf</v>
          </cell>
          <cell r="M107" t="str">
            <v>N</v>
          </cell>
          <cell r="N107">
            <v>31690</v>
          </cell>
        </row>
        <row r="108">
          <cell r="A108">
            <v>4865</v>
          </cell>
          <cell r="B108" t="str">
            <v>Gallistl Nadine</v>
          </cell>
          <cell r="C108">
            <v>1998</v>
          </cell>
          <cell r="D108">
            <v>16</v>
          </cell>
          <cell r="E108" t="str">
            <v>U17-Jugend A</v>
          </cell>
          <cell r="F108" t="str">
            <v>W</v>
          </cell>
          <cell r="G108" t="str">
            <v>LOO</v>
          </cell>
          <cell r="H108" t="str">
            <v>SK Loosdorf</v>
          </cell>
          <cell r="I108" t="str">
            <v>N</v>
          </cell>
          <cell r="J108" t="str">
            <v>I</v>
          </cell>
          <cell r="K108" t="str">
            <v>LOO</v>
          </cell>
          <cell r="L108" t="str">
            <v>SK Loosdorf</v>
          </cell>
          <cell r="M108" t="str">
            <v>N</v>
          </cell>
          <cell r="N108">
            <v>35993</v>
          </cell>
        </row>
        <row r="109">
          <cell r="A109">
            <v>1268</v>
          </cell>
          <cell r="B109" t="str">
            <v>Galuska Franz</v>
          </cell>
          <cell r="C109">
            <v>1957</v>
          </cell>
          <cell r="D109">
            <v>57</v>
          </cell>
          <cell r="E109" t="str">
            <v>AK-5</v>
          </cell>
          <cell r="F109" t="str">
            <v>M</v>
          </cell>
          <cell r="G109" t="str">
            <v>LOO</v>
          </cell>
          <cell r="H109" t="str">
            <v>SK Loosdorf</v>
          </cell>
          <cell r="I109" t="str">
            <v>N</v>
          </cell>
          <cell r="J109" t="str">
            <v>I</v>
          </cell>
          <cell r="K109" t="str">
            <v>LOO</v>
          </cell>
          <cell r="L109" t="str">
            <v>SK Loosdorf</v>
          </cell>
          <cell r="M109" t="str">
            <v>N</v>
          </cell>
          <cell r="N109">
            <v>20887</v>
          </cell>
        </row>
        <row r="110">
          <cell r="A110">
            <v>4324</v>
          </cell>
          <cell r="B110" t="str">
            <v>Gaupmann Günther</v>
          </cell>
          <cell r="C110">
            <v>1978</v>
          </cell>
          <cell r="D110">
            <v>36</v>
          </cell>
          <cell r="E110" t="str">
            <v>AK-1</v>
          </cell>
          <cell r="F110" t="str">
            <v>M</v>
          </cell>
          <cell r="G110" t="str">
            <v>LOO</v>
          </cell>
          <cell r="H110" t="str">
            <v>SK Loosdorf</v>
          </cell>
          <cell r="I110" t="str">
            <v>N</v>
          </cell>
          <cell r="J110" t="str">
            <v>I</v>
          </cell>
          <cell r="K110" t="str">
            <v>LOO</v>
          </cell>
          <cell r="L110" t="str">
            <v>SK Loosdorf</v>
          </cell>
          <cell r="M110" t="str">
            <v>N</v>
          </cell>
          <cell r="N110">
            <v>28583</v>
          </cell>
        </row>
        <row r="111">
          <cell r="A111">
            <v>4443</v>
          </cell>
          <cell r="B111" t="str">
            <v>Grubmüller Anton</v>
          </cell>
          <cell r="C111">
            <v>1977</v>
          </cell>
          <cell r="D111">
            <v>37</v>
          </cell>
          <cell r="E111" t="str">
            <v>AK-1</v>
          </cell>
          <cell r="F111" t="str">
            <v>M</v>
          </cell>
          <cell r="G111" t="str">
            <v>HAR</v>
          </cell>
          <cell r="H111" t="str">
            <v>SC Harland</v>
          </cell>
          <cell r="I111" t="str">
            <v>N</v>
          </cell>
          <cell r="J111" t="str">
            <v>I</v>
          </cell>
          <cell r="K111" t="str">
            <v>LOO</v>
          </cell>
          <cell r="L111" t="str">
            <v>SK Loosdorf</v>
          </cell>
          <cell r="M111" t="str">
            <v>N</v>
          </cell>
          <cell r="N111">
            <v>28394</v>
          </cell>
        </row>
        <row r="112">
          <cell r="A112">
            <v>4696</v>
          </cell>
          <cell r="B112" t="str">
            <v>Neuhauser Siegfried</v>
          </cell>
          <cell r="C112">
            <v>1993</v>
          </cell>
          <cell r="D112">
            <v>21</v>
          </cell>
          <cell r="E112" t="str">
            <v>U23</v>
          </cell>
          <cell r="F112" t="str">
            <v>M</v>
          </cell>
          <cell r="G112" t="str">
            <v>LOO</v>
          </cell>
          <cell r="H112" t="str">
            <v>SK Loosdorf</v>
          </cell>
          <cell r="I112" t="str">
            <v>N</v>
          </cell>
          <cell r="J112" t="str">
            <v>I</v>
          </cell>
          <cell r="K112" t="str">
            <v>LOO</v>
          </cell>
          <cell r="L112" t="str">
            <v>SK Loosdorf</v>
          </cell>
          <cell r="M112" t="str">
            <v>N</v>
          </cell>
          <cell r="N112">
            <v>34004</v>
          </cell>
        </row>
        <row r="113">
          <cell r="A113">
            <v>3885</v>
          </cell>
          <cell r="B113" t="str">
            <v>Pugl Markus</v>
          </cell>
          <cell r="C113">
            <v>1980</v>
          </cell>
          <cell r="D113">
            <v>34</v>
          </cell>
          <cell r="E113" t="str">
            <v>Allg. Klasse</v>
          </cell>
          <cell r="F113" t="str">
            <v>M</v>
          </cell>
          <cell r="G113" t="str">
            <v>LOO</v>
          </cell>
          <cell r="H113" t="str">
            <v>SK Loosdorf</v>
          </cell>
          <cell r="I113" t="str">
            <v>N</v>
          </cell>
          <cell r="J113" t="str">
            <v>I</v>
          </cell>
          <cell r="K113" t="str">
            <v>LOO</v>
          </cell>
          <cell r="L113" t="str">
            <v>SK Loosdorf</v>
          </cell>
          <cell r="M113" t="str">
            <v>N</v>
          </cell>
          <cell r="N113">
            <v>29270</v>
          </cell>
        </row>
        <row r="114">
          <cell r="A114">
            <v>4582</v>
          </cell>
          <cell r="B114" t="str">
            <v>Schütz Christoph</v>
          </cell>
          <cell r="C114">
            <v>1991</v>
          </cell>
          <cell r="D114">
            <v>23</v>
          </cell>
          <cell r="E114" t="str">
            <v>U23</v>
          </cell>
          <cell r="F114" t="str">
            <v>M</v>
          </cell>
          <cell r="G114" t="str">
            <v>LOO</v>
          </cell>
          <cell r="H114" t="str">
            <v>SK Loosdorf</v>
          </cell>
          <cell r="I114" t="str">
            <v>N</v>
          </cell>
          <cell r="J114" t="str">
            <v>I</v>
          </cell>
          <cell r="K114" t="str">
            <v>LOO</v>
          </cell>
          <cell r="L114" t="str">
            <v>SK Loosdorf</v>
          </cell>
          <cell r="M114" t="str">
            <v>N</v>
          </cell>
          <cell r="N114">
            <v>33564</v>
          </cell>
        </row>
        <row r="115">
          <cell r="A115">
            <v>4096</v>
          </cell>
          <cell r="B115" t="str">
            <v>Schütz Manfred</v>
          </cell>
          <cell r="C115">
            <v>1978</v>
          </cell>
          <cell r="D115">
            <v>36</v>
          </cell>
          <cell r="E115" t="str">
            <v>AK-1</v>
          </cell>
          <cell r="F115" t="str">
            <v>M</v>
          </cell>
          <cell r="G115" t="str">
            <v>LOO</v>
          </cell>
          <cell r="H115" t="str">
            <v>SK Loosdorf</v>
          </cell>
          <cell r="I115" t="str">
            <v>N</v>
          </cell>
          <cell r="J115" t="str">
            <v>I</v>
          </cell>
          <cell r="K115" t="str">
            <v>LOO</v>
          </cell>
          <cell r="L115" t="str">
            <v>SK Loosdorf</v>
          </cell>
          <cell r="M115" t="str">
            <v>N</v>
          </cell>
          <cell r="N115">
            <v>28543</v>
          </cell>
        </row>
        <row r="116">
          <cell r="A116">
            <v>4802</v>
          </cell>
          <cell r="B116" t="str">
            <v>Schwarzl Kathrin</v>
          </cell>
          <cell r="C116">
            <v>1998</v>
          </cell>
          <cell r="D116">
            <v>16</v>
          </cell>
          <cell r="E116" t="str">
            <v>U17-Jugend A</v>
          </cell>
          <cell r="F116" t="str">
            <v>W</v>
          </cell>
          <cell r="G116" t="str">
            <v>LOO</v>
          </cell>
          <cell r="H116" t="str">
            <v>SK Loosdorf</v>
          </cell>
          <cell r="I116" t="str">
            <v>N</v>
          </cell>
          <cell r="J116" t="str">
            <v>I</v>
          </cell>
          <cell r="K116" t="str">
            <v>LOO</v>
          </cell>
          <cell r="L116" t="str">
            <v>SK Loosdorf</v>
          </cell>
          <cell r="M116" t="str">
            <v>N</v>
          </cell>
          <cell r="N116">
            <v>36040</v>
          </cell>
        </row>
        <row r="117">
          <cell r="A117">
            <v>4051</v>
          </cell>
          <cell r="B117" t="str">
            <v>Speiser Albert</v>
          </cell>
          <cell r="C117">
            <v>1983</v>
          </cell>
          <cell r="D117">
            <v>31</v>
          </cell>
          <cell r="E117" t="str">
            <v>Allg. Klasse</v>
          </cell>
          <cell r="F117" t="str">
            <v>M</v>
          </cell>
          <cell r="G117" t="str">
            <v>LOO</v>
          </cell>
          <cell r="H117" t="str">
            <v>SK Loosdorf</v>
          </cell>
          <cell r="I117" t="str">
            <v>N</v>
          </cell>
          <cell r="J117" t="str">
            <v>I</v>
          </cell>
          <cell r="K117" t="str">
            <v>LOO</v>
          </cell>
          <cell r="L117" t="str">
            <v>SK Loosdorf</v>
          </cell>
          <cell r="M117" t="str">
            <v>N</v>
          </cell>
          <cell r="N117">
            <v>30662</v>
          </cell>
        </row>
        <row r="118">
          <cell r="A118">
            <v>960</v>
          </cell>
          <cell r="B118" t="str">
            <v>Rosenkranz Johann</v>
          </cell>
          <cell r="C118">
            <v>1952</v>
          </cell>
          <cell r="D118">
            <v>62</v>
          </cell>
          <cell r="E118" t="str">
            <v>AK-6</v>
          </cell>
          <cell r="F118" t="str">
            <v>M</v>
          </cell>
          <cell r="G118" t="str">
            <v>MEL</v>
          </cell>
          <cell r="H118" t="str">
            <v>KSK Melk</v>
          </cell>
          <cell r="I118" t="str">
            <v>N</v>
          </cell>
          <cell r="J118" t="str">
            <v>I</v>
          </cell>
          <cell r="K118" t="str">
            <v>MEL</v>
          </cell>
          <cell r="L118" t="str">
            <v>KSK Melk</v>
          </cell>
          <cell r="M118" t="str">
            <v>N</v>
          </cell>
          <cell r="N118">
            <v>19034</v>
          </cell>
        </row>
        <row r="119">
          <cell r="A119">
            <v>958</v>
          </cell>
          <cell r="B119" t="str">
            <v>Sapper Josef</v>
          </cell>
          <cell r="C119">
            <v>1953</v>
          </cell>
          <cell r="D119">
            <v>61</v>
          </cell>
          <cell r="E119" t="str">
            <v>AK-6</v>
          </cell>
          <cell r="F119" t="str">
            <v>M</v>
          </cell>
          <cell r="G119" t="str">
            <v>MEL</v>
          </cell>
          <cell r="H119" t="str">
            <v>KSK Melk</v>
          </cell>
          <cell r="I119" t="str">
            <v>N</v>
          </cell>
          <cell r="J119" t="str">
            <v>I</v>
          </cell>
          <cell r="K119" t="str">
            <v>MEL</v>
          </cell>
          <cell r="L119" t="str">
            <v>KSK Melk</v>
          </cell>
          <cell r="M119" t="str">
            <v>N</v>
          </cell>
          <cell r="N119">
            <v>19525</v>
          </cell>
        </row>
        <row r="120">
          <cell r="A120">
            <v>2886</v>
          </cell>
          <cell r="B120" t="str">
            <v>Wanitschek Norbert</v>
          </cell>
          <cell r="C120">
            <v>1963</v>
          </cell>
          <cell r="D120">
            <v>51</v>
          </cell>
          <cell r="E120" t="str">
            <v>AK-4</v>
          </cell>
          <cell r="F120" t="str">
            <v>M</v>
          </cell>
          <cell r="G120" t="str">
            <v>MEL</v>
          </cell>
          <cell r="H120" t="str">
            <v>KSK Melk</v>
          </cell>
          <cell r="I120" t="str">
            <v>N</v>
          </cell>
          <cell r="J120" t="str">
            <v>I</v>
          </cell>
          <cell r="K120" t="str">
            <v>MEL</v>
          </cell>
          <cell r="L120" t="str">
            <v>KSK Melk</v>
          </cell>
          <cell r="M120" t="str">
            <v>N</v>
          </cell>
          <cell r="N120">
            <v>23315</v>
          </cell>
        </row>
        <row r="121">
          <cell r="A121">
            <v>4824</v>
          </cell>
          <cell r="B121" t="str">
            <v>Baumann Matthias</v>
          </cell>
          <cell r="C121">
            <v>1993</v>
          </cell>
          <cell r="D121">
            <v>21</v>
          </cell>
          <cell r="E121" t="str">
            <v>U23</v>
          </cell>
          <cell r="F121" t="str">
            <v>M</v>
          </cell>
          <cell r="G121" t="str">
            <v>MIL</v>
          </cell>
          <cell r="H121" t="str">
            <v>HSV Milon St.Pölten</v>
          </cell>
          <cell r="I121" t="str">
            <v>N</v>
          </cell>
          <cell r="J121" t="str">
            <v>I</v>
          </cell>
          <cell r="K121" t="str">
            <v>MIL</v>
          </cell>
          <cell r="L121" t="str">
            <v>HSV Milon St.Pölten</v>
          </cell>
          <cell r="M121" t="str">
            <v>N</v>
          </cell>
          <cell r="N121">
            <v>33976</v>
          </cell>
        </row>
        <row r="122">
          <cell r="A122">
            <v>3822</v>
          </cell>
          <cell r="B122" t="str">
            <v>Buchmayer Siegfried, Mag.</v>
          </cell>
          <cell r="C122">
            <v>1979</v>
          </cell>
          <cell r="D122">
            <v>35</v>
          </cell>
          <cell r="E122" t="str">
            <v>AK-1</v>
          </cell>
          <cell r="F122" t="str">
            <v>M</v>
          </cell>
          <cell r="G122" t="str">
            <v>MIL</v>
          </cell>
          <cell r="H122" t="str">
            <v>HSV Milon St.Pölten</v>
          </cell>
          <cell r="I122" t="str">
            <v>N</v>
          </cell>
          <cell r="J122" t="str">
            <v>I</v>
          </cell>
          <cell r="K122" t="str">
            <v>MIL</v>
          </cell>
          <cell r="L122" t="str">
            <v>HSV Milon St.Pölten</v>
          </cell>
          <cell r="M122" t="str">
            <v>N</v>
          </cell>
          <cell r="N122">
            <v>29214</v>
          </cell>
        </row>
        <row r="123">
          <cell r="A123">
            <v>4827</v>
          </cell>
          <cell r="B123" t="str">
            <v>Eberl Michael</v>
          </cell>
          <cell r="C123">
            <v>1993</v>
          </cell>
          <cell r="D123">
            <v>21</v>
          </cell>
          <cell r="E123" t="str">
            <v>U23</v>
          </cell>
          <cell r="F123" t="str">
            <v>M</v>
          </cell>
          <cell r="G123" t="str">
            <v>MIL</v>
          </cell>
          <cell r="H123" t="str">
            <v>HSV Milon St.Pölten</v>
          </cell>
          <cell r="I123" t="str">
            <v>N</v>
          </cell>
          <cell r="J123" t="str">
            <v>I</v>
          </cell>
          <cell r="K123" t="str">
            <v>MIL</v>
          </cell>
          <cell r="L123" t="str">
            <v>HSV Milon St.Pölten</v>
          </cell>
          <cell r="M123" t="str">
            <v>N</v>
          </cell>
          <cell r="N123">
            <v>34004</v>
          </cell>
        </row>
        <row r="124">
          <cell r="A124">
            <v>4077</v>
          </cell>
          <cell r="B124" t="str">
            <v>Kirchmayer Harald</v>
          </cell>
          <cell r="C124">
            <v>1970</v>
          </cell>
          <cell r="D124">
            <v>44</v>
          </cell>
          <cell r="E124" t="str">
            <v>AK-2</v>
          </cell>
          <cell r="F124" t="str">
            <v>M</v>
          </cell>
          <cell r="G124" t="str">
            <v>MIL</v>
          </cell>
          <cell r="H124" t="str">
            <v>HSV Milon St.Pölten</v>
          </cell>
          <cell r="I124" t="str">
            <v>N</v>
          </cell>
          <cell r="J124" t="str">
            <v>I</v>
          </cell>
          <cell r="K124" t="str">
            <v>MIL</v>
          </cell>
          <cell r="L124" t="str">
            <v>HSV Milon St.Pölten</v>
          </cell>
          <cell r="M124" t="str">
            <v>N</v>
          </cell>
          <cell r="N124">
            <v>25838</v>
          </cell>
        </row>
        <row r="125">
          <cell r="A125">
            <v>4272</v>
          </cell>
          <cell r="B125" t="str">
            <v>Kraftl Michael</v>
          </cell>
          <cell r="C125">
            <v>1979</v>
          </cell>
          <cell r="D125">
            <v>35</v>
          </cell>
          <cell r="E125" t="str">
            <v>AK-1</v>
          </cell>
          <cell r="F125" t="str">
            <v>M</v>
          </cell>
          <cell r="G125" t="str">
            <v>MIL</v>
          </cell>
          <cell r="H125" t="str">
            <v>HSV Milon St.Pölten</v>
          </cell>
          <cell r="I125" t="str">
            <v>N</v>
          </cell>
          <cell r="J125" t="str">
            <v>I</v>
          </cell>
          <cell r="K125" t="str">
            <v>MIL</v>
          </cell>
          <cell r="L125" t="str">
            <v>HSV Milon St.Pölten</v>
          </cell>
          <cell r="M125" t="str">
            <v>N</v>
          </cell>
          <cell r="N125">
            <v>28908</v>
          </cell>
        </row>
        <row r="126">
          <cell r="A126">
            <v>4312</v>
          </cell>
          <cell r="B126" t="str">
            <v>Mann Roman</v>
          </cell>
          <cell r="C126">
            <v>1990</v>
          </cell>
          <cell r="D126">
            <v>24</v>
          </cell>
          <cell r="E126" t="str">
            <v>Allg. Klasse</v>
          </cell>
          <cell r="F126" t="str">
            <v>M</v>
          </cell>
          <cell r="G126" t="str">
            <v>MIL</v>
          </cell>
          <cell r="H126" t="str">
            <v>HSV Milon St.Pölten</v>
          </cell>
          <cell r="I126" t="str">
            <v>N</v>
          </cell>
          <cell r="J126" t="str">
            <v>I</v>
          </cell>
          <cell r="K126" t="str">
            <v>MIL</v>
          </cell>
          <cell r="L126" t="str">
            <v>HSV Milon St.Pölten</v>
          </cell>
          <cell r="M126" t="str">
            <v>N</v>
          </cell>
          <cell r="N126">
            <v>33114</v>
          </cell>
        </row>
        <row r="127">
          <cell r="A127">
            <v>4110</v>
          </cell>
          <cell r="B127" t="str">
            <v>Mann Stephan</v>
          </cell>
          <cell r="C127">
            <v>1984</v>
          </cell>
          <cell r="D127">
            <v>30</v>
          </cell>
          <cell r="E127" t="str">
            <v>Allg. Klasse</v>
          </cell>
          <cell r="F127" t="str">
            <v>M</v>
          </cell>
          <cell r="G127" t="str">
            <v>MIL</v>
          </cell>
          <cell r="H127" t="str">
            <v>HSV Milon St.Pölten</v>
          </cell>
          <cell r="I127" t="str">
            <v>N</v>
          </cell>
          <cell r="J127" t="str">
            <v>I</v>
          </cell>
          <cell r="K127" t="str">
            <v>MIL</v>
          </cell>
          <cell r="L127" t="str">
            <v>HSV Milon St.Pölten</v>
          </cell>
          <cell r="M127" t="str">
            <v>N</v>
          </cell>
          <cell r="N127">
            <v>30896</v>
          </cell>
        </row>
        <row r="128">
          <cell r="A128">
            <v>4712</v>
          </cell>
          <cell r="B128" t="str">
            <v>Tacho Harald</v>
          </cell>
          <cell r="C128">
            <v>1986</v>
          </cell>
          <cell r="D128">
            <v>28</v>
          </cell>
          <cell r="E128" t="str">
            <v>Allg. Klasse</v>
          </cell>
          <cell r="F128" t="str">
            <v>M</v>
          </cell>
          <cell r="G128" t="str">
            <v>MIL</v>
          </cell>
          <cell r="H128" t="str">
            <v>HSV Milon St.Pölten</v>
          </cell>
          <cell r="I128" t="str">
            <v>N</v>
          </cell>
          <cell r="J128" t="str">
            <v>I</v>
          </cell>
          <cell r="K128" t="str">
            <v>MIL</v>
          </cell>
          <cell r="L128" t="str">
            <v>HSV Milon St.Pölten</v>
          </cell>
          <cell r="M128" t="str">
            <v>N</v>
          </cell>
          <cell r="N128">
            <v>31763</v>
          </cell>
        </row>
        <row r="129">
          <cell r="A129">
            <v>3078</v>
          </cell>
          <cell r="B129" t="str">
            <v>Tacho Herbert</v>
          </cell>
          <cell r="C129">
            <v>1959</v>
          </cell>
          <cell r="D129">
            <v>55</v>
          </cell>
          <cell r="E129" t="str">
            <v>AK-5</v>
          </cell>
          <cell r="F129" t="str">
            <v>M</v>
          </cell>
          <cell r="G129" t="str">
            <v>MIL</v>
          </cell>
          <cell r="H129" t="str">
            <v>HSV Milon St.Pölten</v>
          </cell>
          <cell r="I129" t="str">
            <v>N</v>
          </cell>
          <cell r="J129" t="str">
            <v>I</v>
          </cell>
          <cell r="K129" t="str">
            <v>MIL</v>
          </cell>
          <cell r="L129" t="str">
            <v>HSV Milon St.Pölten</v>
          </cell>
          <cell r="M129" t="str">
            <v>N</v>
          </cell>
          <cell r="N129">
            <v>21880</v>
          </cell>
        </row>
        <row r="130">
          <cell r="A130">
            <v>4027</v>
          </cell>
          <cell r="B130" t="str">
            <v>Abraham Martin</v>
          </cell>
          <cell r="C130">
            <v>1983</v>
          </cell>
          <cell r="D130">
            <v>31</v>
          </cell>
          <cell r="E130" t="str">
            <v>Allg. Klasse</v>
          </cell>
          <cell r="F130" t="str">
            <v>M</v>
          </cell>
          <cell r="G130" t="str">
            <v>MÖD</v>
          </cell>
          <cell r="H130" t="str">
            <v>KSV Mödling</v>
          </cell>
          <cell r="I130" t="str">
            <v>N</v>
          </cell>
          <cell r="J130" t="str">
            <v>I</v>
          </cell>
          <cell r="K130" t="str">
            <v>MÖD</v>
          </cell>
          <cell r="L130" t="str">
            <v>KSV Mödling</v>
          </cell>
          <cell r="M130" t="str">
            <v>N</v>
          </cell>
          <cell r="N130">
            <v>30513</v>
          </cell>
        </row>
        <row r="131">
          <cell r="A131">
            <v>1457</v>
          </cell>
          <cell r="B131" t="str">
            <v>Burger Anton</v>
          </cell>
          <cell r="C131">
            <v>1959</v>
          </cell>
          <cell r="D131">
            <v>55</v>
          </cell>
          <cell r="E131" t="str">
            <v>AK-5</v>
          </cell>
          <cell r="F131" t="str">
            <v>M</v>
          </cell>
          <cell r="G131" t="str">
            <v>MÖD</v>
          </cell>
          <cell r="H131" t="str">
            <v>KSV Mödling</v>
          </cell>
          <cell r="I131" t="str">
            <v>N</v>
          </cell>
          <cell r="J131" t="str">
            <v>I</v>
          </cell>
          <cell r="K131" t="str">
            <v>MÖD</v>
          </cell>
          <cell r="L131" t="str">
            <v>KSV Mödling</v>
          </cell>
          <cell r="M131" t="str">
            <v>N</v>
          </cell>
          <cell r="N131">
            <v>21707</v>
          </cell>
        </row>
        <row r="132">
          <cell r="A132">
            <v>4586</v>
          </cell>
          <cell r="B132" t="str">
            <v>Ceidl Martin</v>
          </cell>
          <cell r="C132">
            <v>1990</v>
          </cell>
          <cell r="D132">
            <v>24</v>
          </cell>
          <cell r="E132" t="str">
            <v>Allg. Klasse</v>
          </cell>
          <cell r="F132" t="str">
            <v>M</v>
          </cell>
          <cell r="G132" t="str">
            <v>MÖD</v>
          </cell>
          <cell r="H132" t="str">
            <v>KSV Mödling</v>
          </cell>
          <cell r="I132" t="str">
            <v>N</v>
          </cell>
          <cell r="J132" t="str">
            <v>I</v>
          </cell>
          <cell r="K132" t="str">
            <v>MÖD</v>
          </cell>
          <cell r="L132" t="str">
            <v>KSV Mödling</v>
          </cell>
          <cell r="M132" t="str">
            <v>N</v>
          </cell>
          <cell r="N132">
            <v>33005</v>
          </cell>
        </row>
        <row r="133">
          <cell r="A133">
            <v>2404</v>
          </cell>
          <cell r="B133" t="str">
            <v>Kanyka Michael</v>
          </cell>
          <cell r="C133">
            <v>1965</v>
          </cell>
          <cell r="D133">
            <v>49</v>
          </cell>
          <cell r="E133" t="str">
            <v>AK-3</v>
          </cell>
          <cell r="F133" t="str">
            <v>M</v>
          </cell>
          <cell r="G133" t="str">
            <v>MÖD</v>
          </cell>
          <cell r="H133" t="str">
            <v>KSV Mödling</v>
          </cell>
          <cell r="I133" t="str">
            <v>N</v>
          </cell>
          <cell r="J133" t="str">
            <v>I</v>
          </cell>
          <cell r="K133" t="str">
            <v>MÖD</v>
          </cell>
          <cell r="L133" t="str">
            <v>KSV Mödling</v>
          </cell>
          <cell r="M133" t="str">
            <v>N</v>
          </cell>
          <cell r="N133">
            <v>24091</v>
          </cell>
        </row>
        <row r="134">
          <cell r="A134">
            <v>4624</v>
          </cell>
          <cell r="B134" t="str">
            <v>Legel Bernhard</v>
          </cell>
          <cell r="C134">
            <v>1993</v>
          </cell>
          <cell r="D134">
            <v>21</v>
          </cell>
          <cell r="E134" t="str">
            <v>U23</v>
          </cell>
          <cell r="F134" t="str">
            <v>M</v>
          </cell>
          <cell r="G134" t="str">
            <v>MÖD</v>
          </cell>
          <cell r="H134" t="str">
            <v>KSV Mödling</v>
          </cell>
          <cell r="I134" t="str">
            <v>N</v>
          </cell>
          <cell r="J134" t="str">
            <v>I</v>
          </cell>
          <cell r="K134" t="str">
            <v>MÖD</v>
          </cell>
          <cell r="L134" t="str">
            <v>KSV Mödling</v>
          </cell>
          <cell r="M134" t="str">
            <v>N</v>
          </cell>
          <cell r="N134">
            <v>34068</v>
          </cell>
        </row>
        <row r="135">
          <cell r="A135">
            <v>4635</v>
          </cell>
          <cell r="B135" t="str">
            <v>Legel Christoph</v>
          </cell>
          <cell r="C135">
            <v>1991</v>
          </cell>
          <cell r="D135">
            <v>23</v>
          </cell>
          <cell r="E135" t="str">
            <v>U23</v>
          </cell>
          <cell r="F135" t="str">
            <v>M</v>
          </cell>
          <cell r="G135" t="str">
            <v>MÖD</v>
          </cell>
          <cell r="H135" t="str">
            <v>KSV Mödling</v>
          </cell>
          <cell r="I135" t="str">
            <v>N</v>
          </cell>
          <cell r="J135" t="str">
            <v>I</v>
          </cell>
          <cell r="K135" t="str">
            <v>MÖD</v>
          </cell>
          <cell r="L135" t="str">
            <v>KSV Mödling</v>
          </cell>
          <cell r="M135" t="str">
            <v>N</v>
          </cell>
          <cell r="N135">
            <v>33382</v>
          </cell>
        </row>
        <row r="136">
          <cell r="A136">
            <v>1535</v>
          </cell>
          <cell r="B136" t="str">
            <v>Legel Walter</v>
          </cell>
          <cell r="C136">
            <v>1963</v>
          </cell>
          <cell r="D136">
            <v>51</v>
          </cell>
          <cell r="E136" t="str">
            <v>AK-4</v>
          </cell>
          <cell r="F136" t="str">
            <v>M</v>
          </cell>
          <cell r="G136" t="str">
            <v>MÖD</v>
          </cell>
          <cell r="H136" t="str">
            <v>KSV Mödling</v>
          </cell>
          <cell r="I136" t="str">
            <v>N</v>
          </cell>
          <cell r="J136" t="str">
            <v>I</v>
          </cell>
          <cell r="K136" t="str">
            <v>MÖD</v>
          </cell>
          <cell r="L136" t="str">
            <v>KSV Mödling</v>
          </cell>
          <cell r="M136" t="str">
            <v>N</v>
          </cell>
          <cell r="N136">
            <v>23089</v>
          </cell>
        </row>
        <row r="137">
          <cell r="A137">
            <v>4666</v>
          </cell>
          <cell r="B137" t="str">
            <v>Lenardt Matthias</v>
          </cell>
          <cell r="C137">
            <v>1990</v>
          </cell>
          <cell r="D137">
            <v>24</v>
          </cell>
          <cell r="E137" t="str">
            <v>Allg. Klasse</v>
          </cell>
          <cell r="F137" t="str">
            <v>M</v>
          </cell>
          <cell r="G137" t="str">
            <v>MÖD</v>
          </cell>
          <cell r="H137" t="str">
            <v>KSV Mödling</v>
          </cell>
          <cell r="I137" t="str">
            <v>N</v>
          </cell>
          <cell r="J137" t="str">
            <v>I</v>
          </cell>
          <cell r="K137" t="str">
            <v>MÖD</v>
          </cell>
          <cell r="L137" t="str">
            <v>KSV Mödling</v>
          </cell>
          <cell r="M137" t="str">
            <v>N</v>
          </cell>
          <cell r="N137">
            <v>33033</v>
          </cell>
        </row>
        <row r="138">
          <cell r="A138">
            <v>4745</v>
          </cell>
          <cell r="B138" t="str">
            <v>Wallner Matthias</v>
          </cell>
          <cell r="C138">
            <v>1994</v>
          </cell>
          <cell r="D138">
            <v>20</v>
          </cell>
          <cell r="E138" t="str">
            <v>U20-Junioren</v>
          </cell>
          <cell r="F138" t="str">
            <v>M</v>
          </cell>
          <cell r="G138" t="str">
            <v>MÖD</v>
          </cell>
          <cell r="H138" t="str">
            <v>KSV Mödling</v>
          </cell>
          <cell r="I138" t="str">
            <v>N</v>
          </cell>
          <cell r="J138" t="str">
            <v>I</v>
          </cell>
          <cell r="K138" t="str">
            <v>MÖD</v>
          </cell>
          <cell r="L138" t="str">
            <v>KSV Mödling</v>
          </cell>
          <cell r="M138" t="str">
            <v>N</v>
          </cell>
          <cell r="N138">
            <v>34386</v>
          </cell>
        </row>
        <row r="139">
          <cell r="A139">
            <v>4460</v>
          </cell>
          <cell r="B139" t="str">
            <v>Böswarth Thomas</v>
          </cell>
          <cell r="C139">
            <v>1989</v>
          </cell>
          <cell r="D139">
            <v>25</v>
          </cell>
          <cell r="E139" t="str">
            <v>Allg. Klasse</v>
          </cell>
          <cell r="F139" t="str">
            <v>M</v>
          </cell>
          <cell r="G139" t="str">
            <v>PRE</v>
          </cell>
          <cell r="H139" t="str">
            <v>KSV Pressbaum</v>
          </cell>
          <cell r="I139" t="str">
            <v>N</v>
          </cell>
          <cell r="J139" t="str">
            <v>I</v>
          </cell>
          <cell r="K139" t="str">
            <v>PRE</v>
          </cell>
          <cell r="L139" t="str">
            <v>KSV Pressbaum</v>
          </cell>
          <cell r="M139" t="str">
            <v>N</v>
          </cell>
          <cell r="N139">
            <v>32846</v>
          </cell>
        </row>
        <row r="140">
          <cell r="A140">
            <v>4468</v>
          </cell>
          <cell r="B140" t="str">
            <v>Chromy Oliver</v>
          </cell>
          <cell r="C140">
            <v>1991</v>
          </cell>
          <cell r="D140">
            <v>23</v>
          </cell>
          <cell r="E140" t="str">
            <v>U23</v>
          </cell>
          <cell r="F140" t="str">
            <v>M</v>
          </cell>
          <cell r="G140" t="str">
            <v>PRE</v>
          </cell>
          <cell r="H140" t="str">
            <v>KSV Pressbaum</v>
          </cell>
          <cell r="I140" t="str">
            <v>N</v>
          </cell>
          <cell r="J140" t="str">
            <v>I</v>
          </cell>
          <cell r="K140" t="str">
            <v>PRE</v>
          </cell>
          <cell r="L140" t="str">
            <v>KSV Pressbaum</v>
          </cell>
          <cell r="M140" t="str">
            <v>N</v>
          </cell>
          <cell r="N140">
            <v>33533</v>
          </cell>
        </row>
        <row r="141">
          <cell r="A141">
            <v>4289</v>
          </cell>
          <cell r="B141" t="str">
            <v>Haiden Mathias</v>
          </cell>
          <cell r="C141">
            <v>1981</v>
          </cell>
          <cell r="D141">
            <v>33</v>
          </cell>
          <cell r="E141" t="str">
            <v>Allg. Klasse</v>
          </cell>
          <cell r="F141" t="str">
            <v>M</v>
          </cell>
          <cell r="G141" t="str">
            <v>PRE</v>
          </cell>
          <cell r="H141" t="str">
            <v>KSV Pressbaum</v>
          </cell>
          <cell r="I141" t="str">
            <v>N</v>
          </cell>
          <cell r="J141" t="str">
            <v>I</v>
          </cell>
          <cell r="K141" t="str">
            <v>PRE</v>
          </cell>
          <cell r="L141" t="str">
            <v>KSV Pressbaum</v>
          </cell>
          <cell r="M141" t="str">
            <v>N</v>
          </cell>
          <cell r="N141">
            <v>29799</v>
          </cell>
        </row>
        <row r="142">
          <cell r="A142">
            <v>3351</v>
          </cell>
          <cell r="B142" t="str">
            <v>Lehner Roman</v>
          </cell>
          <cell r="C142">
            <v>1969</v>
          </cell>
          <cell r="D142">
            <v>45</v>
          </cell>
          <cell r="E142" t="str">
            <v>AK-3</v>
          </cell>
          <cell r="F142" t="str">
            <v>M</v>
          </cell>
          <cell r="G142" t="str">
            <v>PRE</v>
          </cell>
          <cell r="H142" t="str">
            <v>KSV Pressbaum</v>
          </cell>
          <cell r="I142" t="str">
            <v>N</v>
          </cell>
          <cell r="J142" t="str">
            <v>I</v>
          </cell>
          <cell r="K142" t="str">
            <v>PRE</v>
          </cell>
          <cell r="L142" t="str">
            <v>KSV Pressbaum</v>
          </cell>
          <cell r="M142" t="str">
            <v>N</v>
          </cell>
          <cell r="N142">
            <v>25416</v>
          </cell>
        </row>
        <row r="143">
          <cell r="A143">
            <v>4346</v>
          </cell>
          <cell r="B143" t="str">
            <v>Leodolter Martin</v>
          </cell>
          <cell r="C143">
            <v>1989</v>
          </cell>
          <cell r="D143">
            <v>25</v>
          </cell>
          <cell r="E143" t="str">
            <v>Allg. Klasse</v>
          </cell>
          <cell r="F143" t="str">
            <v>M</v>
          </cell>
          <cell r="G143" t="str">
            <v>PRE</v>
          </cell>
          <cell r="H143" t="str">
            <v>KSV Pressbaum</v>
          </cell>
          <cell r="I143" t="str">
            <v>N</v>
          </cell>
          <cell r="J143" t="str">
            <v>I</v>
          </cell>
          <cell r="K143" t="str">
            <v>PRE</v>
          </cell>
          <cell r="L143" t="str">
            <v>KSV Pressbaum</v>
          </cell>
          <cell r="M143" t="str">
            <v>N</v>
          </cell>
          <cell r="N143">
            <v>32579</v>
          </cell>
        </row>
        <row r="144">
          <cell r="A144">
            <v>4342</v>
          </cell>
          <cell r="B144" t="str">
            <v>Manninger Patrick</v>
          </cell>
          <cell r="C144">
            <v>1989</v>
          </cell>
          <cell r="D144">
            <v>25</v>
          </cell>
          <cell r="E144" t="str">
            <v>Allg. Klasse</v>
          </cell>
          <cell r="F144" t="str">
            <v>M</v>
          </cell>
          <cell r="G144" t="str">
            <v>PRE</v>
          </cell>
          <cell r="H144" t="str">
            <v>KSV Pressbaum</v>
          </cell>
          <cell r="I144" t="str">
            <v>N</v>
          </cell>
          <cell r="J144" t="str">
            <v>I</v>
          </cell>
          <cell r="K144" t="str">
            <v>PRE</v>
          </cell>
          <cell r="L144" t="str">
            <v>KSV Pressbaum</v>
          </cell>
          <cell r="M144" t="str">
            <v>N</v>
          </cell>
          <cell r="N144">
            <v>32705</v>
          </cell>
        </row>
        <row r="145">
          <cell r="A145">
            <v>4620</v>
          </cell>
          <cell r="B145" t="str">
            <v>Rasch Jürgen</v>
          </cell>
          <cell r="C145">
            <v>1993</v>
          </cell>
          <cell r="D145">
            <v>21</v>
          </cell>
          <cell r="E145" t="str">
            <v>U23</v>
          </cell>
          <cell r="F145" t="str">
            <v>M</v>
          </cell>
          <cell r="G145" t="str">
            <v>PRE</v>
          </cell>
          <cell r="H145" t="str">
            <v>KSV Pressbaum</v>
          </cell>
          <cell r="I145" t="str">
            <v>N</v>
          </cell>
          <cell r="J145" t="str">
            <v>I</v>
          </cell>
          <cell r="K145" t="str">
            <v>PRE</v>
          </cell>
          <cell r="L145" t="str">
            <v>KSV Pressbaum</v>
          </cell>
          <cell r="M145" t="str">
            <v>N</v>
          </cell>
          <cell r="N145">
            <v>34041</v>
          </cell>
        </row>
        <row r="146">
          <cell r="A146">
            <v>4621</v>
          </cell>
          <cell r="B146" t="str">
            <v>Rieger Josef</v>
          </cell>
          <cell r="C146">
            <v>1996</v>
          </cell>
          <cell r="D146">
            <v>18</v>
          </cell>
          <cell r="E146" t="str">
            <v>U20-Junioren</v>
          </cell>
          <cell r="F146" t="str">
            <v>M</v>
          </cell>
          <cell r="G146" t="str">
            <v>PRE</v>
          </cell>
          <cell r="H146" t="str">
            <v>KSV Pressbaum</v>
          </cell>
          <cell r="I146" t="str">
            <v>N</v>
          </cell>
          <cell r="J146" t="str">
            <v>I</v>
          </cell>
          <cell r="K146" t="str">
            <v>PRE</v>
          </cell>
          <cell r="L146" t="str">
            <v>KSV Pressbaum</v>
          </cell>
          <cell r="M146" t="str">
            <v>N</v>
          </cell>
          <cell r="N146">
            <v>35139</v>
          </cell>
        </row>
        <row r="147">
          <cell r="A147">
            <v>3838</v>
          </cell>
          <cell r="B147" t="str">
            <v>Rothensteiner Josef</v>
          </cell>
          <cell r="C147">
            <v>1976</v>
          </cell>
          <cell r="D147">
            <v>38</v>
          </cell>
          <cell r="E147" t="str">
            <v>AK-1</v>
          </cell>
          <cell r="F147" t="str">
            <v>M</v>
          </cell>
          <cell r="G147" t="str">
            <v>PRE</v>
          </cell>
          <cell r="H147" t="str">
            <v>KSV Pressbaum</v>
          </cell>
          <cell r="I147" t="str">
            <v>N</v>
          </cell>
          <cell r="J147" t="str">
            <v>I</v>
          </cell>
          <cell r="K147" t="str">
            <v>PRE</v>
          </cell>
          <cell r="L147" t="str">
            <v>KSV Pressbaum</v>
          </cell>
          <cell r="M147" t="str">
            <v>N</v>
          </cell>
          <cell r="N147">
            <v>27930</v>
          </cell>
        </row>
        <row r="148">
          <cell r="A148">
            <v>3837</v>
          </cell>
          <cell r="B148" t="str">
            <v>Stefan Reinhard</v>
          </cell>
          <cell r="C148">
            <v>1976</v>
          </cell>
          <cell r="D148">
            <v>38</v>
          </cell>
          <cell r="E148" t="str">
            <v>AK-1</v>
          </cell>
          <cell r="F148" t="str">
            <v>M</v>
          </cell>
          <cell r="G148" t="str">
            <v>PRE</v>
          </cell>
          <cell r="H148" t="str">
            <v>KSV Pressbaum</v>
          </cell>
          <cell r="I148" t="str">
            <v>N</v>
          </cell>
          <cell r="J148" t="str">
            <v>I</v>
          </cell>
          <cell r="K148" t="str">
            <v>PRE</v>
          </cell>
          <cell r="L148" t="str">
            <v>KSV Pressbaum</v>
          </cell>
          <cell r="M148" t="str">
            <v>N</v>
          </cell>
          <cell r="N148">
            <v>27998</v>
          </cell>
        </row>
        <row r="149">
          <cell r="A149">
            <v>4852</v>
          </cell>
          <cell r="B149" t="str">
            <v>Storka Katrin, DI</v>
          </cell>
          <cell r="C149">
            <v>1981</v>
          </cell>
          <cell r="D149">
            <v>33</v>
          </cell>
          <cell r="E149" t="str">
            <v>Allg. Klasse</v>
          </cell>
          <cell r="F149" t="str">
            <v>W</v>
          </cell>
          <cell r="G149" t="str">
            <v>PRE</v>
          </cell>
          <cell r="H149" t="str">
            <v>KSV Pressbaum</v>
          </cell>
          <cell r="I149" t="str">
            <v>N</v>
          </cell>
          <cell r="J149" t="str">
            <v>I</v>
          </cell>
          <cell r="K149" t="str">
            <v>PRE</v>
          </cell>
          <cell r="L149" t="str">
            <v>KSV Pressbaum</v>
          </cell>
          <cell r="M149" t="str">
            <v>N</v>
          </cell>
          <cell r="N149">
            <v>29742</v>
          </cell>
        </row>
        <row r="150">
          <cell r="A150">
            <v>4590</v>
          </cell>
          <cell r="B150" t="str">
            <v>Sulzer Roman</v>
          </cell>
          <cell r="C150">
            <v>1986</v>
          </cell>
          <cell r="D150">
            <v>28</v>
          </cell>
          <cell r="E150" t="str">
            <v>Allg. Klasse</v>
          </cell>
          <cell r="F150" t="str">
            <v>M</v>
          </cell>
          <cell r="G150" t="str">
            <v>PRE</v>
          </cell>
          <cell r="H150" t="str">
            <v>KSV Pressbaum</v>
          </cell>
          <cell r="I150" t="str">
            <v>N</v>
          </cell>
          <cell r="J150" t="str">
            <v>I</v>
          </cell>
          <cell r="K150" t="str">
            <v>PRE</v>
          </cell>
          <cell r="L150" t="str">
            <v>KSV Pressbaum</v>
          </cell>
          <cell r="M150" t="str">
            <v>N</v>
          </cell>
          <cell r="N150">
            <v>31619</v>
          </cell>
        </row>
        <row r="151">
          <cell r="A151">
            <v>4495</v>
          </cell>
          <cell r="B151" t="str">
            <v>Waldmüller Marcus</v>
          </cell>
          <cell r="C151">
            <v>1978</v>
          </cell>
          <cell r="D151">
            <v>36</v>
          </cell>
          <cell r="E151" t="str">
            <v>AK-1</v>
          </cell>
          <cell r="F151" t="str">
            <v>M</v>
          </cell>
          <cell r="G151" t="str">
            <v>PRE</v>
          </cell>
          <cell r="H151" t="str">
            <v>KSV Pressbaum</v>
          </cell>
          <cell r="I151" t="str">
            <v>N</v>
          </cell>
          <cell r="J151" t="str">
            <v>I</v>
          </cell>
          <cell r="K151" t="str">
            <v>PRE</v>
          </cell>
          <cell r="L151" t="str">
            <v>KSV Pressbaum</v>
          </cell>
          <cell r="M151" t="str">
            <v>N</v>
          </cell>
          <cell r="N151">
            <v>28772</v>
          </cell>
        </row>
        <row r="152">
          <cell r="A152">
            <v>3858</v>
          </cell>
          <cell r="B152" t="str">
            <v>Wimmer Thomas</v>
          </cell>
          <cell r="C152">
            <v>1979</v>
          </cell>
          <cell r="D152">
            <v>35</v>
          </cell>
          <cell r="E152" t="str">
            <v>AK-1</v>
          </cell>
          <cell r="F152" t="str">
            <v>M</v>
          </cell>
          <cell r="G152" t="str">
            <v>PRE</v>
          </cell>
          <cell r="H152" t="str">
            <v>KSV Pressbaum</v>
          </cell>
          <cell r="I152" t="str">
            <v>N</v>
          </cell>
          <cell r="J152" t="str">
            <v>I</v>
          </cell>
          <cell r="K152" t="str">
            <v>PRE</v>
          </cell>
          <cell r="L152" t="str">
            <v>KSV Pressbaum</v>
          </cell>
          <cell r="M152" t="str">
            <v>N</v>
          </cell>
          <cell r="N152">
            <v>28955</v>
          </cell>
        </row>
        <row r="153">
          <cell r="A153">
            <v>2384</v>
          </cell>
          <cell r="B153" t="str">
            <v>Bognar Johann</v>
          </cell>
          <cell r="C153">
            <v>1966</v>
          </cell>
          <cell r="D153">
            <v>48</v>
          </cell>
          <cell r="E153" t="str">
            <v>AK-3</v>
          </cell>
          <cell r="F153" t="str">
            <v>M</v>
          </cell>
          <cell r="G153" t="str">
            <v>SVS</v>
          </cell>
          <cell r="H153" t="str">
            <v>SVS OMV</v>
          </cell>
          <cell r="I153" t="str">
            <v>N</v>
          </cell>
          <cell r="J153" t="str">
            <v>I</v>
          </cell>
          <cell r="K153" t="str">
            <v>SVS</v>
          </cell>
          <cell r="L153" t="str">
            <v xml:space="preserve">SVS OMV </v>
          </cell>
          <cell r="M153" t="str">
            <v>N</v>
          </cell>
          <cell r="N153">
            <v>24305</v>
          </cell>
        </row>
        <row r="154">
          <cell r="A154">
            <v>3812</v>
          </cell>
          <cell r="B154" t="str">
            <v>Feucht Markus</v>
          </cell>
          <cell r="C154">
            <v>1978</v>
          </cell>
          <cell r="D154">
            <v>36</v>
          </cell>
          <cell r="E154" t="str">
            <v>AK-1</v>
          </cell>
          <cell r="F154" t="str">
            <v>M</v>
          </cell>
          <cell r="G154" t="str">
            <v>SVS</v>
          </cell>
          <cell r="H154" t="str">
            <v>SVS OMV</v>
          </cell>
          <cell r="I154" t="str">
            <v>N</v>
          </cell>
          <cell r="J154" t="str">
            <v>I</v>
          </cell>
          <cell r="K154" t="str">
            <v>SVS</v>
          </cell>
          <cell r="L154" t="str">
            <v xml:space="preserve">SVS OMV </v>
          </cell>
          <cell r="M154" t="str">
            <v>N</v>
          </cell>
          <cell r="N154">
            <v>28777</v>
          </cell>
        </row>
        <row r="155">
          <cell r="A155">
            <v>4591</v>
          </cell>
          <cell r="B155" t="str">
            <v>Fürlinger Ulrich</v>
          </cell>
          <cell r="C155">
            <v>1980</v>
          </cell>
          <cell r="D155">
            <v>34</v>
          </cell>
          <cell r="E155" t="str">
            <v>Allg. Klasse</v>
          </cell>
          <cell r="F155" t="str">
            <v>M</v>
          </cell>
          <cell r="G155" t="str">
            <v>SVS</v>
          </cell>
          <cell r="H155" t="str">
            <v>SVS OMV</v>
          </cell>
          <cell r="I155" t="str">
            <v>N</v>
          </cell>
          <cell r="J155" t="str">
            <v>I</v>
          </cell>
          <cell r="K155" t="str">
            <v>SVS</v>
          </cell>
          <cell r="L155" t="str">
            <v xml:space="preserve">SVS OMV </v>
          </cell>
          <cell r="M155" t="str">
            <v>N</v>
          </cell>
          <cell r="N155">
            <v>29262</v>
          </cell>
        </row>
        <row r="156">
          <cell r="A156">
            <v>458</v>
          </cell>
          <cell r="B156" t="str">
            <v>Graf Franz</v>
          </cell>
          <cell r="C156">
            <v>1948</v>
          </cell>
          <cell r="D156">
            <v>66</v>
          </cell>
          <cell r="E156" t="str">
            <v>AK-7</v>
          </cell>
          <cell r="F156" t="str">
            <v>M</v>
          </cell>
          <cell r="G156" t="str">
            <v>SVS</v>
          </cell>
          <cell r="H156" t="str">
            <v>SVS OMV</v>
          </cell>
          <cell r="I156" t="str">
            <v>N</v>
          </cell>
          <cell r="J156" t="str">
            <v>I</v>
          </cell>
          <cell r="K156" t="str">
            <v>SVS</v>
          </cell>
          <cell r="L156" t="str">
            <v xml:space="preserve">SVS OMV </v>
          </cell>
          <cell r="M156" t="str">
            <v>N</v>
          </cell>
          <cell r="N156">
            <v>17888</v>
          </cell>
        </row>
        <row r="157">
          <cell r="A157">
            <v>4705</v>
          </cell>
          <cell r="B157" t="str">
            <v>Hartl Oliver</v>
          </cell>
          <cell r="C157">
            <v>1998</v>
          </cell>
          <cell r="D157">
            <v>16</v>
          </cell>
          <cell r="E157" t="str">
            <v>U17-Jugend A</v>
          </cell>
          <cell r="F157" t="str">
            <v>M</v>
          </cell>
          <cell r="G157" t="str">
            <v>SVS</v>
          </cell>
          <cell r="H157" t="str">
            <v>SVS OMV</v>
          </cell>
          <cell r="I157" t="str">
            <v>N</v>
          </cell>
          <cell r="J157" t="str">
            <v>I</v>
          </cell>
          <cell r="K157" t="str">
            <v>SVS</v>
          </cell>
          <cell r="L157" t="str">
            <v>SVS OMV</v>
          </cell>
          <cell r="M157" t="str">
            <v>N</v>
          </cell>
          <cell r="N157">
            <v>36154</v>
          </cell>
        </row>
        <row r="158">
          <cell r="A158">
            <v>4652</v>
          </cell>
          <cell r="B158" t="str">
            <v>Hofegger Jessica</v>
          </cell>
          <cell r="C158">
            <v>1997</v>
          </cell>
          <cell r="D158">
            <v>17</v>
          </cell>
          <cell r="E158" t="str">
            <v>U17-Jugend A</v>
          </cell>
          <cell r="F158" t="str">
            <v>W</v>
          </cell>
          <cell r="G158" t="str">
            <v>SVS</v>
          </cell>
          <cell r="H158" t="str">
            <v>SVS OMV</v>
          </cell>
          <cell r="I158" t="str">
            <v>N</v>
          </cell>
          <cell r="J158" t="str">
            <v>I</v>
          </cell>
          <cell r="K158" t="str">
            <v>SVS</v>
          </cell>
          <cell r="L158" t="str">
            <v>SVS OMV</v>
          </cell>
          <cell r="M158" t="str">
            <v>N</v>
          </cell>
          <cell r="N158">
            <v>35715</v>
          </cell>
        </row>
        <row r="159">
          <cell r="A159">
            <v>2179</v>
          </cell>
          <cell r="B159" t="str">
            <v>Lackner Hubert</v>
          </cell>
          <cell r="C159">
            <v>1961</v>
          </cell>
          <cell r="D159">
            <v>53</v>
          </cell>
          <cell r="E159" t="str">
            <v>AK-4</v>
          </cell>
          <cell r="F159" t="str">
            <v>M</v>
          </cell>
          <cell r="G159" t="str">
            <v>SVS</v>
          </cell>
          <cell r="H159" t="str">
            <v>SVS OMV</v>
          </cell>
          <cell r="I159" t="str">
            <v>N</v>
          </cell>
          <cell r="J159" t="str">
            <v>I</v>
          </cell>
          <cell r="K159" t="str">
            <v>SVS</v>
          </cell>
          <cell r="L159" t="str">
            <v xml:space="preserve">SVS OMV </v>
          </cell>
          <cell r="M159" t="str">
            <v>N</v>
          </cell>
          <cell r="N159">
            <v>22381</v>
          </cell>
        </row>
        <row r="160">
          <cell r="A160">
            <v>4650</v>
          </cell>
          <cell r="B160" t="str">
            <v>Najemnik Christoph</v>
          </cell>
          <cell r="C160">
            <v>1997</v>
          </cell>
          <cell r="D160">
            <v>17</v>
          </cell>
          <cell r="E160" t="str">
            <v>U17-Jugend A</v>
          </cell>
          <cell r="F160" t="str">
            <v>M</v>
          </cell>
          <cell r="G160" t="str">
            <v>SVS</v>
          </cell>
          <cell r="H160" t="str">
            <v>SVS OMV</v>
          </cell>
          <cell r="I160" t="str">
            <v>N</v>
          </cell>
          <cell r="J160" t="str">
            <v>I</v>
          </cell>
          <cell r="K160" t="str">
            <v>SVS</v>
          </cell>
          <cell r="L160" t="str">
            <v xml:space="preserve">SVS OMV </v>
          </cell>
          <cell r="M160" t="str">
            <v>N</v>
          </cell>
          <cell r="N160">
            <v>35640</v>
          </cell>
        </row>
        <row r="161">
          <cell r="A161">
            <v>4039</v>
          </cell>
          <cell r="B161" t="str">
            <v>Najemnik Matthias</v>
          </cell>
          <cell r="C161">
            <v>1972</v>
          </cell>
          <cell r="D161">
            <v>42</v>
          </cell>
          <cell r="E161" t="str">
            <v>AK-2</v>
          </cell>
          <cell r="F161" t="str">
            <v>M</v>
          </cell>
          <cell r="G161" t="str">
            <v>SVS</v>
          </cell>
          <cell r="H161" t="str">
            <v>SVS OMV</v>
          </cell>
          <cell r="I161" t="str">
            <v>N</v>
          </cell>
          <cell r="J161" t="str">
            <v>I</v>
          </cell>
          <cell r="K161" t="str">
            <v>SVS</v>
          </cell>
          <cell r="L161" t="str">
            <v xml:space="preserve">SVS OMV </v>
          </cell>
          <cell r="M161" t="str">
            <v>N</v>
          </cell>
          <cell r="N161">
            <v>26539</v>
          </cell>
        </row>
        <row r="162">
          <cell r="A162">
            <v>4429</v>
          </cell>
          <cell r="B162" t="str">
            <v>Petz Rene</v>
          </cell>
          <cell r="C162">
            <v>1984</v>
          </cell>
          <cell r="D162">
            <v>30</v>
          </cell>
          <cell r="E162" t="str">
            <v>Allg. Klasse</v>
          </cell>
          <cell r="F162" t="str">
            <v>M</v>
          </cell>
          <cell r="G162" t="str">
            <v>SVS</v>
          </cell>
          <cell r="H162" t="str">
            <v>SVS OMV</v>
          </cell>
          <cell r="I162" t="str">
            <v>N</v>
          </cell>
          <cell r="J162" t="str">
            <v>I</v>
          </cell>
          <cell r="K162" t="str">
            <v>SVS</v>
          </cell>
          <cell r="L162" t="str">
            <v xml:space="preserve">SVS OMV </v>
          </cell>
          <cell r="M162" t="str">
            <v>N</v>
          </cell>
          <cell r="N162">
            <v>31012</v>
          </cell>
        </row>
        <row r="163">
          <cell r="A163">
            <v>3796</v>
          </cell>
          <cell r="B163" t="str">
            <v>Schebesta Alexander</v>
          </cell>
          <cell r="C163">
            <v>1977</v>
          </cell>
          <cell r="D163">
            <v>37</v>
          </cell>
          <cell r="E163" t="str">
            <v>AK-1</v>
          </cell>
          <cell r="F163" t="str">
            <v>M</v>
          </cell>
          <cell r="G163" t="str">
            <v>SVS</v>
          </cell>
          <cell r="H163" t="str">
            <v>SVS OMV</v>
          </cell>
          <cell r="I163" t="str">
            <v>N</v>
          </cell>
          <cell r="J163" t="str">
            <v>I</v>
          </cell>
          <cell r="K163" t="str">
            <v>SVS</v>
          </cell>
          <cell r="L163" t="str">
            <v xml:space="preserve">SVS OMV </v>
          </cell>
          <cell r="M163" t="str">
            <v>N</v>
          </cell>
          <cell r="N163">
            <v>28426</v>
          </cell>
        </row>
        <row r="164">
          <cell r="A164">
            <v>4651</v>
          </cell>
          <cell r="B164" t="str">
            <v>Schebesta Lucas</v>
          </cell>
          <cell r="C164">
            <v>1997</v>
          </cell>
          <cell r="D164">
            <v>17</v>
          </cell>
          <cell r="E164" t="str">
            <v>U17-Jugend A</v>
          </cell>
          <cell r="F164" t="str">
            <v>M</v>
          </cell>
          <cell r="G164" t="str">
            <v>SVS</v>
          </cell>
          <cell r="H164" t="str">
            <v>SVS OMV</v>
          </cell>
          <cell r="I164" t="str">
            <v>N</v>
          </cell>
          <cell r="J164" t="str">
            <v>I</v>
          </cell>
          <cell r="K164" t="str">
            <v>SVS</v>
          </cell>
          <cell r="L164" t="str">
            <v xml:space="preserve">SVS OMV </v>
          </cell>
          <cell r="M164" t="str">
            <v>N</v>
          </cell>
          <cell r="N164">
            <v>35551</v>
          </cell>
        </row>
        <row r="165">
          <cell r="A165">
            <v>4490</v>
          </cell>
          <cell r="B165" t="str">
            <v>Schuster Dominik</v>
          </cell>
          <cell r="C165">
            <v>1993</v>
          </cell>
          <cell r="D165">
            <v>21</v>
          </cell>
          <cell r="E165" t="str">
            <v>U23</v>
          </cell>
          <cell r="F165" t="str">
            <v>M</v>
          </cell>
          <cell r="G165" t="str">
            <v>SVS</v>
          </cell>
          <cell r="H165" t="str">
            <v>SVS OMV</v>
          </cell>
          <cell r="I165" t="str">
            <v>N</v>
          </cell>
          <cell r="J165" t="str">
            <v>I</v>
          </cell>
          <cell r="K165" t="str">
            <v>SVS</v>
          </cell>
          <cell r="L165" t="str">
            <v xml:space="preserve">SVS OMV </v>
          </cell>
          <cell r="M165" t="str">
            <v>N</v>
          </cell>
          <cell r="N165">
            <v>34023</v>
          </cell>
        </row>
        <row r="166">
          <cell r="A166">
            <v>455</v>
          </cell>
          <cell r="B166" t="str">
            <v>Slawitz Ferdinand</v>
          </cell>
          <cell r="C166">
            <v>1944</v>
          </cell>
          <cell r="D166">
            <v>70</v>
          </cell>
          <cell r="E166" t="str">
            <v>AK-8</v>
          </cell>
          <cell r="F166" t="str">
            <v>M</v>
          </cell>
          <cell r="G166" t="str">
            <v>SVS</v>
          </cell>
          <cell r="H166" t="str">
            <v>SVS OMV</v>
          </cell>
          <cell r="I166" t="str">
            <v>N</v>
          </cell>
          <cell r="J166" t="str">
            <v>I</v>
          </cell>
          <cell r="K166" t="str">
            <v>SVS</v>
          </cell>
          <cell r="L166" t="str">
            <v xml:space="preserve">SVS OMV </v>
          </cell>
          <cell r="M166" t="str">
            <v>N</v>
          </cell>
          <cell r="N166">
            <v>16365</v>
          </cell>
        </row>
        <row r="167">
          <cell r="A167">
            <v>4483</v>
          </cell>
          <cell r="B167" t="str">
            <v>Slawitz Markus</v>
          </cell>
          <cell r="C167">
            <v>1993</v>
          </cell>
          <cell r="D167">
            <v>21</v>
          </cell>
          <cell r="E167" t="str">
            <v>U23</v>
          </cell>
          <cell r="F167" t="str">
            <v>M</v>
          </cell>
          <cell r="G167" t="str">
            <v>SVS</v>
          </cell>
          <cell r="H167" t="str">
            <v>SVS OMV</v>
          </cell>
          <cell r="I167" t="str">
            <v>N</v>
          </cell>
          <cell r="J167" t="str">
            <v>I</v>
          </cell>
          <cell r="K167" t="str">
            <v>SVS</v>
          </cell>
          <cell r="L167" t="str">
            <v xml:space="preserve">SVS OMV </v>
          </cell>
          <cell r="M167" t="str">
            <v>N</v>
          </cell>
          <cell r="N167">
            <v>34029</v>
          </cell>
        </row>
        <row r="168">
          <cell r="A168">
            <v>3979</v>
          </cell>
          <cell r="B168" t="str">
            <v>Chromik Martin</v>
          </cell>
          <cell r="C168">
            <v>1982</v>
          </cell>
          <cell r="D168">
            <v>32</v>
          </cell>
          <cell r="E168" t="str">
            <v>Allg. Klasse</v>
          </cell>
          <cell r="F168" t="str">
            <v>M</v>
          </cell>
          <cell r="G168" t="str">
            <v>VÖD</v>
          </cell>
          <cell r="H168" t="str">
            <v>AKH Vösendorf</v>
          </cell>
          <cell r="I168" t="str">
            <v>N</v>
          </cell>
          <cell r="J168" t="str">
            <v>I</v>
          </cell>
          <cell r="K168" t="str">
            <v>VÖD</v>
          </cell>
          <cell r="L168" t="str">
            <v>AKH Vösendorf</v>
          </cell>
          <cell r="M168" t="str">
            <v>N</v>
          </cell>
          <cell r="N168">
            <v>30047</v>
          </cell>
        </row>
        <row r="169">
          <cell r="A169">
            <v>3989</v>
          </cell>
          <cell r="B169" t="str">
            <v>Dunay Wolfgang</v>
          </cell>
          <cell r="C169">
            <v>1982</v>
          </cell>
          <cell r="D169">
            <v>32</v>
          </cell>
          <cell r="E169" t="str">
            <v>Allg. Klasse</v>
          </cell>
          <cell r="F169" t="str">
            <v>M</v>
          </cell>
          <cell r="G169" t="str">
            <v>VÖD</v>
          </cell>
          <cell r="H169" t="str">
            <v>AKH Vösendorf</v>
          </cell>
          <cell r="I169" t="str">
            <v>N</v>
          </cell>
          <cell r="J169" t="str">
            <v>I</v>
          </cell>
          <cell r="K169" t="str">
            <v>VÖD</v>
          </cell>
          <cell r="L169" t="str">
            <v>AKH Vösendorf</v>
          </cell>
          <cell r="M169" t="str">
            <v>N</v>
          </cell>
          <cell r="N169">
            <v>29997</v>
          </cell>
        </row>
        <row r="170">
          <cell r="A170">
            <v>4304</v>
          </cell>
          <cell r="B170" t="str">
            <v>Ehrengruber Florian</v>
          </cell>
          <cell r="C170">
            <v>1989</v>
          </cell>
          <cell r="D170">
            <v>25</v>
          </cell>
          <cell r="E170" t="str">
            <v>Allg. Klasse</v>
          </cell>
          <cell r="F170" t="str">
            <v>M</v>
          </cell>
          <cell r="G170" t="str">
            <v>VÖD</v>
          </cell>
          <cell r="H170" t="str">
            <v>AKH Vösendorf</v>
          </cell>
          <cell r="I170" t="str">
            <v>N</v>
          </cell>
          <cell r="J170" t="str">
            <v>I</v>
          </cell>
          <cell r="K170" t="str">
            <v>VÖD</v>
          </cell>
          <cell r="L170" t="str">
            <v>AKH Vösendorf</v>
          </cell>
          <cell r="M170" t="str">
            <v>N</v>
          </cell>
          <cell r="N170">
            <v>32557</v>
          </cell>
        </row>
        <row r="171">
          <cell r="A171">
            <v>4370</v>
          </cell>
          <cell r="B171" t="str">
            <v>Ehrengruber Stefan</v>
          </cell>
          <cell r="C171">
            <v>1991</v>
          </cell>
          <cell r="D171">
            <v>23</v>
          </cell>
          <cell r="E171" t="str">
            <v>U23</v>
          </cell>
          <cell r="F171" t="str">
            <v>M</v>
          </cell>
          <cell r="G171" t="str">
            <v>VÖD</v>
          </cell>
          <cell r="H171" t="str">
            <v>AKH Vösendorf</v>
          </cell>
          <cell r="I171" t="str">
            <v>N</v>
          </cell>
          <cell r="J171" t="str">
            <v>I</v>
          </cell>
          <cell r="K171" t="str">
            <v>VÖD</v>
          </cell>
          <cell r="L171" t="str">
            <v>AKH Vösendorf</v>
          </cell>
          <cell r="M171" t="str">
            <v>N</v>
          </cell>
          <cell r="N171">
            <v>33372</v>
          </cell>
        </row>
        <row r="172">
          <cell r="A172">
            <v>4711</v>
          </cell>
          <cell r="B172" t="str">
            <v>Gomboc Lukas</v>
          </cell>
          <cell r="C172">
            <v>1998</v>
          </cell>
          <cell r="D172">
            <v>16</v>
          </cell>
          <cell r="E172" t="str">
            <v>U17-Jugend A</v>
          </cell>
          <cell r="F172" t="str">
            <v>M</v>
          </cell>
          <cell r="G172" t="str">
            <v>VÖD</v>
          </cell>
          <cell r="H172" t="str">
            <v>AKH Vösendorf</v>
          </cell>
          <cell r="I172" t="str">
            <v>N</v>
          </cell>
          <cell r="J172" t="str">
            <v>I</v>
          </cell>
          <cell r="K172" t="str">
            <v>VÖD</v>
          </cell>
          <cell r="L172" t="str">
            <v>AKH Vösendorf</v>
          </cell>
          <cell r="M172" t="str">
            <v>N</v>
          </cell>
          <cell r="N172">
            <v>35968</v>
          </cell>
        </row>
        <row r="173">
          <cell r="A173">
            <v>4818</v>
          </cell>
          <cell r="B173" t="str">
            <v>Gasiorova Hana</v>
          </cell>
          <cell r="C173">
            <v>1993</v>
          </cell>
          <cell r="D173">
            <v>21</v>
          </cell>
          <cell r="E173" t="str">
            <v>U23</v>
          </cell>
          <cell r="F173" t="str">
            <v>W</v>
          </cell>
          <cell r="G173" t="str">
            <v>VÖD</v>
          </cell>
          <cell r="H173" t="str">
            <v>AKH Vösendorf</v>
          </cell>
          <cell r="I173" t="str">
            <v>N</v>
          </cell>
          <cell r="J173" t="str">
            <v>I</v>
          </cell>
          <cell r="K173" t="str">
            <v>VÖD</v>
          </cell>
          <cell r="L173" t="str">
            <v>AKH Vösendorf</v>
          </cell>
          <cell r="M173" t="str">
            <v>N</v>
          </cell>
          <cell r="N173">
            <v>34309</v>
          </cell>
        </row>
        <row r="174">
          <cell r="A174">
            <v>4612</v>
          </cell>
          <cell r="B174" t="str">
            <v>Grabenschweiger Isabella</v>
          </cell>
          <cell r="C174">
            <v>1996</v>
          </cell>
          <cell r="D174">
            <v>18</v>
          </cell>
          <cell r="E174" t="str">
            <v>U20-Junioren</v>
          </cell>
          <cell r="F174" t="str">
            <v>W</v>
          </cell>
          <cell r="G174" t="str">
            <v>VÖD</v>
          </cell>
          <cell r="H174" t="str">
            <v>AKH Vösendorf</v>
          </cell>
          <cell r="I174" t="str">
            <v>N</v>
          </cell>
          <cell r="J174" t="str">
            <v>I</v>
          </cell>
          <cell r="K174" t="str">
            <v>VÖD</v>
          </cell>
          <cell r="L174" t="str">
            <v>AKH Vösendorf</v>
          </cell>
          <cell r="M174" t="str">
            <v>N</v>
          </cell>
          <cell r="N174">
            <v>35199</v>
          </cell>
        </row>
        <row r="175">
          <cell r="A175">
            <v>4078</v>
          </cell>
          <cell r="B175" t="str">
            <v>Gruber Christian</v>
          </cell>
          <cell r="C175">
            <v>1985</v>
          </cell>
          <cell r="D175">
            <v>29</v>
          </cell>
          <cell r="E175" t="str">
            <v>Allg. Klasse</v>
          </cell>
          <cell r="F175" t="str">
            <v>M</v>
          </cell>
          <cell r="G175" t="str">
            <v>VÖD</v>
          </cell>
          <cell r="H175" t="str">
            <v>AKH Vösendorf</v>
          </cell>
          <cell r="I175" t="str">
            <v>N</v>
          </cell>
          <cell r="J175" t="str">
            <v>I</v>
          </cell>
          <cell r="K175" t="str">
            <v>VÖD</v>
          </cell>
          <cell r="L175" t="str">
            <v>AKH Vösendorf</v>
          </cell>
          <cell r="M175" t="str">
            <v>N</v>
          </cell>
          <cell r="N175">
            <v>31293</v>
          </cell>
        </row>
        <row r="176">
          <cell r="A176">
            <v>3462</v>
          </cell>
          <cell r="B176" t="str">
            <v>Hosmanek Petr</v>
          </cell>
          <cell r="C176">
            <v>1968</v>
          </cell>
          <cell r="D176">
            <v>46</v>
          </cell>
          <cell r="E176" t="str">
            <v>AK-3</v>
          </cell>
          <cell r="F176" t="str">
            <v>M</v>
          </cell>
          <cell r="G176" t="str">
            <v>VÖD</v>
          </cell>
          <cell r="H176" t="str">
            <v>AKH Vösendorf</v>
          </cell>
          <cell r="I176" t="str">
            <v>N</v>
          </cell>
          <cell r="J176" t="str">
            <v>I</v>
          </cell>
          <cell r="K176" t="str">
            <v>VÖD</v>
          </cell>
          <cell r="L176" t="str">
            <v>AKH Vösendorf</v>
          </cell>
          <cell r="M176" t="str">
            <v>N</v>
          </cell>
          <cell r="N176">
            <v>25194</v>
          </cell>
        </row>
        <row r="177">
          <cell r="A177">
            <v>4750</v>
          </cell>
          <cell r="B177" t="str">
            <v>Laaber Gerald</v>
          </cell>
          <cell r="C177">
            <v>1987</v>
          </cell>
          <cell r="D177">
            <v>27</v>
          </cell>
          <cell r="E177" t="str">
            <v>Allg. Klasse</v>
          </cell>
          <cell r="F177" t="str">
            <v>M</v>
          </cell>
          <cell r="G177" t="str">
            <v>VÖD</v>
          </cell>
          <cell r="H177" t="str">
            <v>AKH Vösendorf</v>
          </cell>
          <cell r="I177" t="str">
            <v>N</v>
          </cell>
          <cell r="J177" t="str">
            <v>I</v>
          </cell>
          <cell r="K177" t="str">
            <v>VÖD</v>
          </cell>
          <cell r="L177" t="str">
            <v>AKH Vösendorf</v>
          </cell>
          <cell r="M177" t="str">
            <v>N</v>
          </cell>
          <cell r="N177">
            <v>32093</v>
          </cell>
        </row>
        <row r="178">
          <cell r="A178">
            <v>4816</v>
          </cell>
          <cell r="B178" t="str">
            <v>Pinther Mario</v>
          </cell>
          <cell r="C178">
            <v>1987</v>
          </cell>
          <cell r="D178">
            <v>27</v>
          </cell>
          <cell r="E178" t="str">
            <v>Allg. Klasse</v>
          </cell>
          <cell r="F178" t="str">
            <v>M</v>
          </cell>
          <cell r="G178" t="str">
            <v>VÖD</v>
          </cell>
          <cell r="H178" t="str">
            <v>AKH Vösendorf</v>
          </cell>
          <cell r="I178" t="str">
            <v>N</v>
          </cell>
          <cell r="J178" t="str">
            <v>I</v>
          </cell>
          <cell r="K178" t="str">
            <v>VÖD</v>
          </cell>
          <cell r="L178" t="str">
            <v>AKH Vösendorf</v>
          </cell>
          <cell r="M178" t="str">
            <v>N</v>
          </cell>
          <cell r="N178">
            <v>31847</v>
          </cell>
        </row>
        <row r="179">
          <cell r="A179">
            <v>4817</v>
          </cell>
          <cell r="B179" t="str">
            <v>Putzlager Matthias</v>
          </cell>
          <cell r="C179">
            <v>1989</v>
          </cell>
          <cell r="D179">
            <v>25</v>
          </cell>
          <cell r="E179" t="str">
            <v>Allg. Klasse</v>
          </cell>
          <cell r="F179" t="str">
            <v>M</v>
          </cell>
          <cell r="G179" t="str">
            <v>VÖD</v>
          </cell>
          <cell r="H179" t="str">
            <v>AKH Vösendorf</v>
          </cell>
          <cell r="I179" t="str">
            <v>N</v>
          </cell>
          <cell r="J179" t="str">
            <v>I</v>
          </cell>
          <cell r="K179" t="str">
            <v>VÖD</v>
          </cell>
          <cell r="L179" t="str">
            <v>AKH Vösendorf</v>
          </cell>
          <cell r="M179" t="str">
            <v>N</v>
          </cell>
          <cell r="N179">
            <v>32553</v>
          </cell>
        </row>
        <row r="180">
          <cell r="A180">
            <v>4708</v>
          </cell>
          <cell r="B180" t="str">
            <v>Secka Mario</v>
          </cell>
          <cell r="C180">
            <v>1998</v>
          </cell>
          <cell r="D180">
            <v>16</v>
          </cell>
          <cell r="E180" t="str">
            <v>U17-Jugend A</v>
          </cell>
          <cell r="F180" t="str">
            <v>M</v>
          </cell>
          <cell r="G180" t="str">
            <v>VÖD</v>
          </cell>
          <cell r="H180" t="str">
            <v>AKH Vösendorf</v>
          </cell>
          <cell r="I180" t="str">
            <v>N</v>
          </cell>
          <cell r="J180" t="str">
            <v>I</v>
          </cell>
          <cell r="K180" t="str">
            <v>VÖD</v>
          </cell>
          <cell r="L180" t="str">
            <v>AKH Vösendorf</v>
          </cell>
          <cell r="M180" t="str">
            <v>N</v>
          </cell>
          <cell r="N180">
            <v>36117</v>
          </cell>
        </row>
        <row r="181">
          <cell r="A181">
            <v>4472</v>
          </cell>
          <cell r="B181" t="str">
            <v>Secka Stefan</v>
          </cell>
          <cell r="C181">
            <v>1993</v>
          </cell>
          <cell r="D181">
            <v>21</v>
          </cell>
          <cell r="E181" t="str">
            <v>U23</v>
          </cell>
          <cell r="F181" t="str">
            <v>M</v>
          </cell>
          <cell r="G181" t="str">
            <v>VÖD</v>
          </cell>
          <cell r="H181" t="str">
            <v>AKH Vösendorf</v>
          </cell>
          <cell r="I181" t="str">
            <v>N</v>
          </cell>
          <cell r="J181" t="str">
            <v>I</v>
          </cell>
          <cell r="K181" t="str">
            <v>VÖD</v>
          </cell>
          <cell r="L181" t="str">
            <v>AKH Vösendorf</v>
          </cell>
          <cell r="M181" t="str">
            <v>N</v>
          </cell>
          <cell r="N181">
            <v>34282</v>
          </cell>
        </row>
        <row r="182">
          <cell r="A182">
            <v>4509</v>
          </cell>
          <cell r="B182" t="str">
            <v>Toth Christopher</v>
          </cell>
          <cell r="C182">
            <v>1991</v>
          </cell>
          <cell r="D182">
            <v>23</v>
          </cell>
          <cell r="E182" t="str">
            <v>U23</v>
          </cell>
          <cell r="F182" t="str">
            <v>M</v>
          </cell>
          <cell r="G182" t="str">
            <v>VÖD</v>
          </cell>
          <cell r="H182" t="str">
            <v>AKH Vösendorf</v>
          </cell>
          <cell r="I182" t="str">
            <v>N</v>
          </cell>
          <cell r="J182" t="str">
            <v>I</v>
          </cell>
          <cell r="K182" t="str">
            <v>VÖD</v>
          </cell>
          <cell r="L182" t="str">
            <v>AKH Vösendorf</v>
          </cell>
          <cell r="M182" t="str">
            <v>N</v>
          </cell>
          <cell r="N182">
            <v>33463</v>
          </cell>
        </row>
        <row r="183">
          <cell r="A183">
            <v>4641</v>
          </cell>
          <cell r="B183" t="str">
            <v>Feiler Thomas</v>
          </cell>
          <cell r="C183">
            <v>1990</v>
          </cell>
          <cell r="D183">
            <v>24</v>
          </cell>
          <cell r="E183" t="str">
            <v>Allg. Klasse</v>
          </cell>
          <cell r="F183" t="str">
            <v>M</v>
          </cell>
          <cell r="G183" t="str">
            <v>WLD</v>
          </cell>
          <cell r="H183" t="str">
            <v>UAK Waldviertel</v>
          </cell>
          <cell r="I183" t="str">
            <v>N</v>
          </cell>
          <cell r="J183" t="str">
            <v>I</v>
          </cell>
          <cell r="K183" t="str">
            <v>WLD</v>
          </cell>
          <cell r="L183" t="str">
            <v>UAK Waldviertel</v>
          </cell>
          <cell r="M183" t="str">
            <v>N</v>
          </cell>
          <cell r="N183">
            <v>33077</v>
          </cell>
        </row>
        <row r="184">
          <cell r="A184">
            <v>2912</v>
          </cell>
          <cell r="B184" t="str">
            <v>Kammerer Johann</v>
          </cell>
          <cell r="C184">
            <v>1959</v>
          </cell>
          <cell r="D184">
            <v>55</v>
          </cell>
          <cell r="E184" t="str">
            <v>AK-5</v>
          </cell>
          <cell r="F184" t="str">
            <v>M</v>
          </cell>
          <cell r="G184" t="str">
            <v>WLD</v>
          </cell>
          <cell r="H184" t="str">
            <v>UAK Waldviertel</v>
          </cell>
          <cell r="I184" t="str">
            <v>N</v>
          </cell>
          <cell r="J184" t="str">
            <v>I</v>
          </cell>
          <cell r="K184" t="str">
            <v>WLD</v>
          </cell>
          <cell r="L184" t="str">
            <v>UAK Waldviertel</v>
          </cell>
          <cell r="M184" t="str">
            <v>N</v>
          </cell>
          <cell r="N184">
            <v>21712</v>
          </cell>
        </row>
        <row r="185">
          <cell r="A185">
            <v>3713</v>
          </cell>
          <cell r="B185" t="str">
            <v>Klopf Roland</v>
          </cell>
          <cell r="C185">
            <v>1975</v>
          </cell>
          <cell r="D185">
            <v>39</v>
          </cell>
          <cell r="E185" t="str">
            <v>AK-1</v>
          </cell>
          <cell r="F185" t="str">
            <v>M</v>
          </cell>
          <cell r="G185" t="str">
            <v>WLD</v>
          </cell>
          <cell r="H185" t="str">
            <v>UAK Waldviertel</v>
          </cell>
          <cell r="I185" t="str">
            <v>N</v>
          </cell>
          <cell r="J185" t="str">
            <v>I</v>
          </cell>
          <cell r="K185" t="str">
            <v>WLD</v>
          </cell>
          <cell r="L185" t="str">
            <v>UAK Waldviertel</v>
          </cell>
          <cell r="M185" t="str">
            <v>N</v>
          </cell>
          <cell r="N185">
            <v>27626</v>
          </cell>
        </row>
        <row r="186">
          <cell r="A186">
            <v>4054</v>
          </cell>
          <cell r="B186" t="str">
            <v>Sedlacek Claus, Mag.</v>
          </cell>
          <cell r="C186">
            <v>1971</v>
          </cell>
          <cell r="D186">
            <v>43</v>
          </cell>
          <cell r="E186" t="str">
            <v>AK-2</v>
          </cell>
          <cell r="F186" t="str">
            <v>M</v>
          </cell>
          <cell r="G186" t="str">
            <v>WLD</v>
          </cell>
          <cell r="H186" t="str">
            <v>UAK Waldviertel</v>
          </cell>
          <cell r="I186" t="str">
            <v>N</v>
          </cell>
          <cell r="J186" t="str">
            <v>I</v>
          </cell>
          <cell r="K186" t="str">
            <v>WLD</v>
          </cell>
          <cell r="L186" t="str">
            <v>UAK Waldviertel</v>
          </cell>
          <cell r="M186" t="str">
            <v>N</v>
          </cell>
          <cell r="N186">
            <v>26098</v>
          </cell>
        </row>
        <row r="187">
          <cell r="A187">
            <v>395</v>
          </cell>
          <cell r="B187" t="str">
            <v>Stoifl Alois</v>
          </cell>
          <cell r="C187">
            <v>1947</v>
          </cell>
          <cell r="D187">
            <v>67</v>
          </cell>
          <cell r="E187" t="str">
            <v>AK-7</v>
          </cell>
          <cell r="F187" t="str">
            <v>M</v>
          </cell>
          <cell r="G187" t="str">
            <v>WLD</v>
          </cell>
          <cell r="H187" t="str">
            <v>UAK Waldviertel</v>
          </cell>
          <cell r="I187" t="str">
            <v>N</v>
          </cell>
          <cell r="J187" t="str">
            <v>I</v>
          </cell>
          <cell r="K187" t="str">
            <v>WLD</v>
          </cell>
          <cell r="L187" t="str">
            <v>UAK Waldviertel</v>
          </cell>
          <cell r="M187" t="str">
            <v>N</v>
          </cell>
          <cell r="N187">
            <v>17339</v>
          </cell>
        </row>
        <row r="188">
          <cell r="A188">
            <v>4408</v>
          </cell>
          <cell r="B188" t="str">
            <v>Stütz Patrick</v>
          </cell>
          <cell r="C188">
            <v>1990</v>
          </cell>
          <cell r="D188">
            <v>24</v>
          </cell>
          <cell r="E188" t="str">
            <v>Allg. Klasse</v>
          </cell>
          <cell r="F188" t="str">
            <v>M</v>
          </cell>
          <cell r="G188" t="str">
            <v>WLD</v>
          </cell>
          <cell r="H188" t="str">
            <v>UAK Waldviertel</v>
          </cell>
          <cell r="I188" t="str">
            <v>N</v>
          </cell>
          <cell r="J188" t="str">
            <v>I</v>
          </cell>
          <cell r="K188" t="str">
            <v>WLD</v>
          </cell>
          <cell r="L188" t="str">
            <v>UAK Waldviertel</v>
          </cell>
          <cell r="M188" t="str">
            <v>N</v>
          </cell>
          <cell r="N188">
            <v>33063</v>
          </cell>
        </row>
        <row r="189">
          <cell r="A189">
            <v>4623</v>
          </cell>
          <cell r="B189" t="str">
            <v>Weißinger Kurt</v>
          </cell>
          <cell r="C189">
            <v>1968</v>
          </cell>
          <cell r="D189">
            <v>46</v>
          </cell>
          <cell r="E189" t="str">
            <v>AK-3</v>
          </cell>
          <cell r="F189" t="str">
            <v>M</v>
          </cell>
          <cell r="G189" t="str">
            <v>WLD</v>
          </cell>
          <cell r="H189" t="str">
            <v>UAK Waldviertel</v>
          </cell>
          <cell r="I189" t="str">
            <v>N</v>
          </cell>
          <cell r="J189" t="str">
            <v>I</v>
          </cell>
          <cell r="K189" t="str">
            <v>WLD</v>
          </cell>
          <cell r="L189" t="str">
            <v>UAK Waldviertel</v>
          </cell>
          <cell r="M189" t="str">
            <v>N</v>
          </cell>
          <cell r="N189">
            <v>24948</v>
          </cell>
        </row>
        <row r="190">
          <cell r="A190">
            <v>4549</v>
          </cell>
          <cell r="B190" t="str">
            <v>Weißinger Johann</v>
          </cell>
          <cell r="C190">
            <v>1969</v>
          </cell>
          <cell r="D190">
            <v>45</v>
          </cell>
          <cell r="E190" t="str">
            <v>AK-3</v>
          </cell>
          <cell r="F190" t="str">
            <v>M</v>
          </cell>
          <cell r="G190" t="str">
            <v>WLD</v>
          </cell>
          <cell r="H190" t="str">
            <v>UAK Waldviertel</v>
          </cell>
          <cell r="I190" t="str">
            <v>N</v>
          </cell>
          <cell r="J190" t="str">
            <v>I</v>
          </cell>
          <cell r="K190" t="str">
            <v>WLD</v>
          </cell>
          <cell r="L190" t="str">
            <v>UAK Waldviertel</v>
          </cell>
          <cell r="M190" t="str">
            <v>N</v>
          </cell>
          <cell r="N190">
            <v>25445</v>
          </cell>
        </row>
        <row r="191">
          <cell r="A191">
            <v>2483</v>
          </cell>
          <cell r="B191" t="str">
            <v>Zwingenberger Peter</v>
          </cell>
          <cell r="C191">
            <v>1965</v>
          </cell>
          <cell r="D191">
            <v>49</v>
          </cell>
          <cell r="E191" t="str">
            <v>AK-3</v>
          </cell>
          <cell r="F191" t="str">
            <v>M</v>
          </cell>
          <cell r="G191" t="str">
            <v>WLD</v>
          </cell>
          <cell r="H191" t="str">
            <v>UAK Waldviertel</v>
          </cell>
          <cell r="I191" t="str">
            <v>N</v>
          </cell>
          <cell r="J191" t="str">
            <v>I</v>
          </cell>
          <cell r="K191" t="str">
            <v>WLD</v>
          </cell>
          <cell r="L191" t="str">
            <v>UAK Waldviertel</v>
          </cell>
          <cell r="M191" t="str">
            <v>N</v>
          </cell>
          <cell r="N191">
            <v>23760</v>
          </cell>
        </row>
        <row r="192">
          <cell r="A192">
            <v>4853</v>
          </cell>
          <cell r="B192" t="str">
            <v>Günther Alexander</v>
          </cell>
          <cell r="C192">
            <v>1978</v>
          </cell>
          <cell r="D192">
            <v>36</v>
          </cell>
          <cell r="E192" t="str">
            <v>AK-1</v>
          </cell>
          <cell r="F192" t="str">
            <v>M</v>
          </cell>
          <cell r="G192" t="str">
            <v>WOL</v>
          </cell>
          <cell r="H192" t="str">
            <v>Union KSC Wolkersdorf</v>
          </cell>
          <cell r="I192" t="str">
            <v>N</v>
          </cell>
          <cell r="J192" t="str">
            <v>I</v>
          </cell>
          <cell r="K192" t="str">
            <v>WOL</v>
          </cell>
          <cell r="L192" t="str">
            <v>Union KSC Wolkersdorf</v>
          </cell>
          <cell r="M192" t="str">
            <v>N</v>
          </cell>
          <cell r="N192">
            <v>28544</v>
          </cell>
        </row>
        <row r="193">
          <cell r="A193">
            <v>4822</v>
          </cell>
          <cell r="B193" t="str">
            <v>Hengl Mario</v>
          </cell>
          <cell r="C193">
            <v>2000</v>
          </cell>
          <cell r="D193">
            <v>14</v>
          </cell>
          <cell r="E193" t="str">
            <v>U15-Jugend B</v>
          </cell>
          <cell r="F193" t="str">
            <v>M</v>
          </cell>
          <cell r="G193" t="str">
            <v>LAL</v>
          </cell>
          <cell r="H193" t="str">
            <v>HSV Langenlebarn - Kraftsport Trenkwalder</v>
          </cell>
          <cell r="I193" t="str">
            <v>N</v>
          </cell>
          <cell r="J193" t="str">
            <v>I</v>
          </cell>
          <cell r="K193" t="str">
            <v>WOL</v>
          </cell>
          <cell r="L193" t="str">
            <v>Union KSC Wolkersdorf</v>
          </cell>
          <cell r="M193" t="str">
            <v>N</v>
          </cell>
          <cell r="N193">
            <v>36680</v>
          </cell>
        </row>
        <row r="194">
          <cell r="A194">
            <v>4754</v>
          </cell>
          <cell r="B194" t="str">
            <v>Hofmann Bettina</v>
          </cell>
          <cell r="C194">
            <v>1974</v>
          </cell>
          <cell r="D194">
            <v>38</v>
          </cell>
          <cell r="E194" t="str">
            <v>AK-1</v>
          </cell>
          <cell r="F194" t="str">
            <v>W</v>
          </cell>
          <cell r="G194" t="str">
            <v>WOL</v>
          </cell>
          <cell r="H194" t="str">
            <v>Union KSC Wolkersdorf</v>
          </cell>
          <cell r="I194" t="str">
            <v>N</v>
          </cell>
          <cell r="J194" t="str">
            <v>I</v>
          </cell>
          <cell r="K194" t="str">
            <v>WOL</v>
          </cell>
          <cell r="L194" t="str">
            <v>Union KSC Wolkersdorf</v>
          </cell>
          <cell r="M194" t="str">
            <v>N</v>
          </cell>
          <cell r="N194">
            <v>27106</v>
          </cell>
        </row>
        <row r="195">
          <cell r="A195">
            <v>4519</v>
          </cell>
          <cell r="B195" t="str">
            <v>Jarosch Daniel</v>
          </cell>
          <cell r="C195">
            <v>1992</v>
          </cell>
          <cell r="D195">
            <v>22</v>
          </cell>
          <cell r="E195" t="str">
            <v>U23</v>
          </cell>
          <cell r="F195" t="str">
            <v>M</v>
          </cell>
          <cell r="G195" t="str">
            <v>WOL</v>
          </cell>
          <cell r="H195" t="str">
            <v>Union KSC Wolkersdorf</v>
          </cell>
          <cell r="I195" t="str">
            <v>N</v>
          </cell>
          <cell r="J195" t="str">
            <v>I</v>
          </cell>
          <cell r="K195" t="str">
            <v>WOL</v>
          </cell>
          <cell r="L195" t="str">
            <v>Union KSC Wolkersdorf</v>
          </cell>
          <cell r="M195" t="str">
            <v>N</v>
          </cell>
          <cell r="N195">
            <v>33617</v>
          </cell>
        </row>
        <row r="196">
          <cell r="A196">
            <v>4659</v>
          </cell>
          <cell r="B196" t="str">
            <v>Leberwurst Christian</v>
          </cell>
          <cell r="C196">
            <v>1981</v>
          </cell>
          <cell r="D196">
            <v>33</v>
          </cell>
          <cell r="E196" t="str">
            <v>Allg. Klasse</v>
          </cell>
          <cell r="F196" t="str">
            <v>M</v>
          </cell>
          <cell r="G196" t="str">
            <v>WOL</v>
          </cell>
          <cell r="H196" t="str">
            <v>Union KSC Wolkersdorf</v>
          </cell>
          <cell r="I196" t="str">
            <v>N</v>
          </cell>
          <cell r="J196" t="str">
            <v>I</v>
          </cell>
          <cell r="K196" t="str">
            <v>WOL</v>
          </cell>
          <cell r="L196" t="str">
            <v>Union KSC Wolkersdorf</v>
          </cell>
          <cell r="M196" t="str">
            <v>N</v>
          </cell>
          <cell r="N196">
            <v>29782</v>
          </cell>
        </row>
        <row r="197">
          <cell r="A197">
            <v>4790</v>
          </cell>
          <cell r="B197" t="str">
            <v>Schütt Robert</v>
          </cell>
          <cell r="C197">
            <v>1984</v>
          </cell>
          <cell r="D197">
            <v>30</v>
          </cell>
          <cell r="E197" t="str">
            <v>Allg. Klasse</v>
          </cell>
          <cell r="F197" t="str">
            <v>M</v>
          </cell>
          <cell r="G197" t="str">
            <v>WOL</v>
          </cell>
          <cell r="H197" t="str">
            <v>Union KSC Wolkersdorf</v>
          </cell>
          <cell r="I197" t="str">
            <v>N</v>
          </cell>
          <cell r="J197" t="str">
            <v>I</v>
          </cell>
          <cell r="K197" t="str">
            <v>WOL</v>
          </cell>
          <cell r="L197" t="str">
            <v>Union KSC Wolkersdorf</v>
          </cell>
          <cell r="M197" t="str">
            <v>N</v>
          </cell>
          <cell r="N197">
            <v>30896</v>
          </cell>
        </row>
        <row r="198">
          <cell r="A198">
            <v>4855</v>
          </cell>
          <cell r="B198" t="str">
            <v>Schredl Mathias</v>
          </cell>
          <cell r="C198">
            <v>1991</v>
          </cell>
          <cell r="D198">
            <v>23</v>
          </cell>
          <cell r="E198" t="str">
            <v>U23</v>
          </cell>
          <cell r="F198" t="str">
            <v>M</v>
          </cell>
          <cell r="G198" t="str">
            <v>WOL</v>
          </cell>
          <cell r="H198" t="str">
            <v>Union KSC Wolkersdorf</v>
          </cell>
          <cell r="I198" t="str">
            <v>N</v>
          </cell>
          <cell r="J198" t="str">
            <v>I</v>
          </cell>
          <cell r="K198" t="str">
            <v>WOL</v>
          </cell>
          <cell r="L198" t="str">
            <v>Union KSC Wolkersdorf</v>
          </cell>
          <cell r="M198" t="str">
            <v>N</v>
          </cell>
          <cell r="N198">
            <v>33352</v>
          </cell>
        </row>
        <row r="199">
          <cell r="A199">
            <v>4834</v>
          </cell>
          <cell r="B199" t="str">
            <v>Suchard Mario</v>
          </cell>
          <cell r="C199">
            <v>1971</v>
          </cell>
          <cell r="D199">
            <v>43</v>
          </cell>
          <cell r="E199" t="str">
            <v>AK-2</v>
          </cell>
          <cell r="F199" t="str">
            <v>M</v>
          </cell>
          <cell r="G199" t="str">
            <v>WOL</v>
          </cell>
          <cell r="H199" t="str">
            <v>Union KSC Wolkersdorf</v>
          </cell>
          <cell r="I199" t="str">
            <v>N</v>
          </cell>
          <cell r="J199" t="str">
            <v>I</v>
          </cell>
          <cell r="K199" t="str">
            <v>WOL</v>
          </cell>
          <cell r="L199" t="str">
            <v>Union KSC Wolkersdorf</v>
          </cell>
          <cell r="M199" t="str">
            <v>N</v>
          </cell>
          <cell r="N199">
            <v>26276</v>
          </cell>
        </row>
        <row r="200">
          <cell r="A200">
            <v>3448</v>
          </cell>
          <cell r="B200" t="str">
            <v>Watzek Wolfgang</v>
          </cell>
          <cell r="C200">
            <v>1970</v>
          </cell>
          <cell r="D200">
            <v>44</v>
          </cell>
          <cell r="E200" t="str">
            <v>AK-2</v>
          </cell>
          <cell r="F200" t="str">
            <v>M</v>
          </cell>
          <cell r="G200" t="str">
            <v>WOL</v>
          </cell>
          <cell r="H200" t="str">
            <v>Union KSC Wolkersdorf</v>
          </cell>
          <cell r="I200" t="str">
            <v>N</v>
          </cell>
          <cell r="J200" t="str">
            <v>I</v>
          </cell>
          <cell r="K200" t="str">
            <v>WOL</v>
          </cell>
          <cell r="L200" t="str">
            <v>Union KSC Wolkersdorf</v>
          </cell>
          <cell r="M200" t="str">
            <v>N</v>
          </cell>
          <cell r="N200">
            <v>25812</v>
          </cell>
        </row>
        <row r="201">
          <cell r="A201">
            <v>2555</v>
          </cell>
          <cell r="B201" t="str">
            <v>Nagy Erwin</v>
          </cell>
          <cell r="C201">
            <v>1958</v>
          </cell>
          <cell r="D201">
            <v>56</v>
          </cell>
          <cell r="E201" t="str">
            <v>AK-5</v>
          </cell>
          <cell r="F201" t="str">
            <v>M</v>
          </cell>
          <cell r="G201" t="str">
            <v>ZID</v>
          </cell>
          <cell r="H201" t="str">
            <v>GHV Zistersdorf</v>
          </cell>
          <cell r="I201" t="str">
            <v>N</v>
          </cell>
          <cell r="J201" t="str">
            <v>I</v>
          </cell>
          <cell r="K201" t="str">
            <v>ZID</v>
          </cell>
          <cell r="L201" t="str">
            <v>GHV Zistersdorf</v>
          </cell>
          <cell r="M201" t="str">
            <v>N</v>
          </cell>
          <cell r="N201">
            <v>21538</v>
          </cell>
        </row>
        <row r="202">
          <cell r="A202">
            <v>4841</v>
          </cell>
          <cell r="B202" t="str">
            <v>Nagy Manuel</v>
          </cell>
          <cell r="C202">
            <v>1989</v>
          </cell>
          <cell r="D202">
            <v>25</v>
          </cell>
          <cell r="E202" t="str">
            <v>Allg. Klasse</v>
          </cell>
          <cell r="F202" t="str">
            <v>M</v>
          </cell>
          <cell r="G202" t="str">
            <v>ZID</v>
          </cell>
          <cell r="H202" t="str">
            <v>GHV Zistersdorf</v>
          </cell>
          <cell r="I202" t="str">
            <v>N</v>
          </cell>
          <cell r="J202" t="str">
            <v>I</v>
          </cell>
          <cell r="K202" t="str">
            <v>ZID</v>
          </cell>
          <cell r="L202" t="str">
            <v>GHV Zistersdorf</v>
          </cell>
          <cell r="M202" t="str">
            <v>N</v>
          </cell>
          <cell r="N202">
            <v>32797</v>
          </cell>
        </row>
        <row r="203">
          <cell r="B203" t="str">
            <v>OÖ</v>
          </cell>
        </row>
        <row r="204">
          <cell r="A204">
            <v>4615</v>
          </cell>
          <cell r="B204" t="str">
            <v>Eichhorn Nina</v>
          </cell>
          <cell r="C204">
            <v>1996</v>
          </cell>
          <cell r="D204">
            <v>18</v>
          </cell>
          <cell r="E204" t="str">
            <v>U20-Junioren</v>
          </cell>
          <cell r="F204" t="str">
            <v>W</v>
          </cell>
          <cell r="G204" t="str">
            <v>BUK</v>
          </cell>
          <cell r="H204" t="str">
            <v>Union Buchkirchen</v>
          </cell>
          <cell r="I204" t="str">
            <v>O</v>
          </cell>
          <cell r="J204" t="str">
            <v>I</v>
          </cell>
          <cell r="K204" t="str">
            <v>BUK</v>
          </cell>
          <cell r="L204" t="str">
            <v>Union Buchkirchen</v>
          </cell>
          <cell r="M204" t="str">
            <v>O</v>
          </cell>
          <cell r="N204">
            <v>35083</v>
          </cell>
        </row>
        <row r="205">
          <cell r="A205">
            <v>4616</v>
          </cell>
          <cell r="B205" t="str">
            <v>Morina Zenun</v>
          </cell>
          <cell r="C205">
            <v>1996</v>
          </cell>
          <cell r="D205">
            <v>18</v>
          </cell>
          <cell r="E205" t="str">
            <v>U20-Junioren</v>
          </cell>
          <cell r="F205" t="str">
            <v>M</v>
          </cell>
          <cell r="G205" t="str">
            <v>BUK</v>
          </cell>
          <cell r="H205" t="str">
            <v>Union Buchkirchen</v>
          </cell>
          <cell r="I205" t="str">
            <v>O</v>
          </cell>
          <cell r="J205" t="str">
            <v>I</v>
          </cell>
          <cell r="K205" t="str">
            <v>WEL</v>
          </cell>
          <cell r="L205" t="str">
            <v>ESV Wels</v>
          </cell>
          <cell r="M205" t="str">
            <v>O</v>
          </cell>
          <cell r="N205">
            <v>35156</v>
          </cell>
        </row>
        <row r="206">
          <cell r="A206">
            <v>4756</v>
          </cell>
          <cell r="B206" t="str">
            <v>Paul Benjamin</v>
          </cell>
          <cell r="C206">
            <v>1999</v>
          </cell>
          <cell r="D206">
            <v>15</v>
          </cell>
          <cell r="E206" t="str">
            <v>U15-Jugend B</v>
          </cell>
          <cell r="F206" t="str">
            <v>M</v>
          </cell>
          <cell r="G206" t="str">
            <v>BUK</v>
          </cell>
          <cell r="H206" t="str">
            <v>Union Buchkirchen</v>
          </cell>
          <cell r="I206" t="str">
            <v>O</v>
          </cell>
          <cell r="J206" t="str">
            <v>I</v>
          </cell>
          <cell r="K206" t="str">
            <v>BUK</v>
          </cell>
          <cell r="L206" t="str">
            <v>Union Buchkirchen</v>
          </cell>
          <cell r="M206" t="str">
            <v>O</v>
          </cell>
          <cell r="N206">
            <v>36206</v>
          </cell>
        </row>
        <row r="207">
          <cell r="A207">
            <v>4786</v>
          </cell>
          <cell r="B207" t="str">
            <v>Schäffer Christina</v>
          </cell>
          <cell r="C207">
            <v>1982</v>
          </cell>
          <cell r="D207">
            <v>32</v>
          </cell>
          <cell r="E207" t="str">
            <v>Allg. Klasse</v>
          </cell>
          <cell r="F207" t="str">
            <v>W</v>
          </cell>
          <cell r="G207" t="str">
            <v>BUK</v>
          </cell>
          <cell r="H207" t="str">
            <v>Union Buchkirchen</v>
          </cell>
          <cell r="I207" t="str">
            <v>O</v>
          </cell>
          <cell r="J207" t="str">
            <v>I</v>
          </cell>
          <cell r="K207" t="str">
            <v>BUK</v>
          </cell>
          <cell r="L207" t="str">
            <v>Union Buchkirchen</v>
          </cell>
          <cell r="M207" t="str">
            <v>O</v>
          </cell>
          <cell r="N207">
            <v>30122</v>
          </cell>
        </row>
        <row r="208">
          <cell r="A208">
            <v>720</v>
          </cell>
          <cell r="B208" t="str">
            <v>Anglberger Johann</v>
          </cell>
          <cell r="C208">
            <v>1951</v>
          </cell>
          <cell r="D208">
            <v>63</v>
          </cell>
          <cell r="E208" t="str">
            <v>AK-6</v>
          </cell>
          <cell r="F208" t="str">
            <v>M</v>
          </cell>
          <cell r="G208" t="str">
            <v>LCH</v>
          </cell>
          <cell r="H208" t="str">
            <v>Union Lochen</v>
          </cell>
          <cell r="I208" t="str">
            <v>O</v>
          </cell>
          <cell r="J208" t="str">
            <v>I</v>
          </cell>
          <cell r="K208" t="str">
            <v>LCH</v>
          </cell>
          <cell r="L208" t="str">
            <v>Union Lochen</v>
          </cell>
          <cell r="M208" t="str">
            <v>O</v>
          </cell>
          <cell r="N208">
            <v>18790</v>
          </cell>
        </row>
        <row r="209">
          <cell r="A209">
            <v>4741</v>
          </cell>
          <cell r="B209" t="str">
            <v>Baier Markus</v>
          </cell>
          <cell r="C209">
            <v>1975</v>
          </cell>
          <cell r="D209">
            <v>39</v>
          </cell>
          <cell r="E209" t="str">
            <v>AK-1</v>
          </cell>
          <cell r="F209" t="str">
            <v>M</v>
          </cell>
          <cell r="G209" t="str">
            <v>LCH</v>
          </cell>
          <cell r="H209" t="str">
            <v>Union Lochen</v>
          </cell>
          <cell r="I209" t="str">
            <v>O</v>
          </cell>
          <cell r="J209" t="str">
            <v>I</v>
          </cell>
          <cell r="K209" t="str">
            <v>LCH</v>
          </cell>
          <cell r="L209" t="str">
            <v>Union Lochen</v>
          </cell>
          <cell r="M209" t="str">
            <v>O</v>
          </cell>
          <cell r="N209">
            <v>27692</v>
          </cell>
        </row>
        <row r="210">
          <cell r="A210">
            <v>4382</v>
          </cell>
          <cell r="B210" t="str">
            <v>Embacher Jessica</v>
          </cell>
          <cell r="C210">
            <v>1990</v>
          </cell>
          <cell r="D210">
            <v>24</v>
          </cell>
          <cell r="E210" t="str">
            <v>Allg. Klasse</v>
          </cell>
          <cell r="F210" t="str">
            <v>W</v>
          </cell>
          <cell r="G210" t="str">
            <v>LCH</v>
          </cell>
          <cell r="H210" t="str">
            <v>Union Lochen</v>
          </cell>
          <cell r="I210" t="str">
            <v>O</v>
          </cell>
          <cell r="J210" t="str">
            <v>I</v>
          </cell>
          <cell r="K210" t="str">
            <v>LCH</v>
          </cell>
          <cell r="L210" t="str">
            <v>Union Lochen</v>
          </cell>
          <cell r="M210" t="str">
            <v>O</v>
          </cell>
          <cell r="N210">
            <v>33047</v>
          </cell>
        </row>
        <row r="211">
          <cell r="A211">
            <v>4835</v>
          </cell>
          <cell r="B211" t="str">
            <v>Emmersberger Johannes</v>
          </cell>
          <cell r="C211">
            <v>2000</v>
          </cell>
          <cell r="D211">
            <v>14</v>
          </cell>
          <cell r="E211" t="str">
            <v>U15-Jugend B</v>
          </cell>
          <cell r="F211" t="str">
            <v>M</v>
          </cell>
          <cell r="G211" t="str">
            <v>LCH</v>
          </cell>
          <cell r="H211" t="str">
            <v>Union Lochen</v>
          </cell>
          <cell r="I211" t="str">
            <v>O</v>
          </cell>
          <cell r="J211" t="str">
            <v>I</v>
          </cell>
          <cell r="K211" t="str">
            <v>LCH</v>
          </cell>
          <cell r="L211" t="str">
            <v>Union Lochen</v>
          </cell>
          <cell r="M211" t="str">
            <v>O</v>
          </cell>
          <cell r="N211">
            <v>36866</v>
          </cell>
        </row>
        <row r="212">
          <cell r="A212">
            <v>724</v>
          </cell>
          <cell r="B212" t="str">
            <v>Kainz Roman</v>
          </cell>
          <cell r="C212">
            <v>1956</v>
          </cell>
          <cell r="D212">
            <v>58</v>
          </cell>
          <cell r="E212" t="str">
            <v>AK-5</v>
          </cell>
          <cell r="F212" t="str">
            <v>M</v>
          </cell>
          <cell r="G212" t="str">
            <v>LCH</v>
          </cell>
          <cell r="H212" t="str">
            <v>Union Lochen</v>
          </cell>
          <cell r="I212" t="str">
            <v>O</v>
          </cell>
          <cell r="J212" t="str">
            <v>I</v>
          </cell>
          <cell r="K212" t="str">
            <v>LCH</v>
          </cell>
          <cell r="L212" t="str">
            <v>Union Lochen</v>
          </cell>
          <cell r="M212" t="str">
            <v>O</v>
          </cell>
          <cell r="N212">
            <v>20773</v>
          </cell>
        </row>
        <row r="213">
          <cell r="A213">
            <v>3987</v>
          </cell>
          <cell r="B213" t="str">
            <v>Maderegger Florian</v>
          </cell>
          <cell r="C213">
            <v>1982</v>
          </cell>
          <cell r="D213">
            <v>32</v>
          </cell>
          <cell r="E213" t="str">
            <v>Allg. Klasse</v>
          </cell>
          <cell r="F213" t="str">
            <v>M</v>
          </cell>
          <cell r="G213" t="str">
            <v>LCH</v>
          </cell>
          <cell r="H213" t="str">
            <v>Union Lochen</v>
          </cell>
          <cell r="I213" t="str">
            <v>O</v>
          </cell>
          <cell r="J213" t="str">
            <v>I</v>
          </cell>
          <cell r="K213" t="str">
            <v>LCH</v>
          </cell>
          <cell r="L213" t="str">
            <v>Union Lochen</v>
          </cell>
          <cell r="M213" t="str">
            <v>O</v>
          </cell>
          <cell r="N213">
            <v>30306</v>
          </cell>
        </row>
        <row r="214">
          <cell r="A214">
            <v>3244</v>
          </cell>
          <cell r="B214" t="str">
            <v>Pfaffenberger Martin</v>
          </cell>
          <cell r="C214">
            <v>1974</v>
          </cell>
          <cell r="D214">
            <v>40</v>
          </cell>
          <cell r="E214" t="str">
            <v>AK-2</v>
          </cell>
          <cell r="F214" t="str">
            <v>M</v>
          </cell>
          <cell r="G214" t="str">
            <v>LCH</v>
          </cell>
          <cell r="H214" t="str">
            <v>Union Lochen</v>
          </cell>
          <cell r="I214" t="str">
            <v>O</v>
          </cell>
          <cell r="J214" t="str">
            <v>I</v>
          </cell>
          <cell r="K214" t="str">
            <v>LCH</v>
          </cell>
          <cell r="L214" t="str">
            <v>Union Lochen</v>
          </cell>
          <cell r="M214" t="str">
            <v>O</v>
          </cell>
          <cell r="N214">
            <v>27102</v>
          </cell>
        </row>
        <row r="215">
          <cell r="A215">
            <v>4775</v>
          </cell>
          <cell r="B215" t="str">
            <v>Schmidinger Thomas</v>
          </cell>
          <cell r="C215">
            <v>1999</v>
          </cell>
          <cell r="D215">
            <v>15</v>
          </cell>
          <cell r="E215" t="str">
            <v>U15-Jugend B</v>
          </cell>
          <cell r="F215" t="str">
            <v>M</v>
          </cell>
          <cell r="G215" t="str">
            <v>LCH</v>
          </cell>
          <cell r="H215" t="str">
            <v>Union Lochen</v>
          </cell>
          <cell r="I215" t="str">
            <v>O</v>
          </cell>
          <cell r="J215" t="str">
            <v>I</v>
          </cell>
          <cell r="K215" t="str">
            <v>LCH</v>
          </cell>
          <cell r="L215" t="str">
            <v>Union Lochen</v>
          </cell>
          <cell r="M215" t="str">
            <v>O</v>
          </cell>
          <cell r="N215">
            <v>36356</v>
          </cell>
        </row>
        <row r="216">
          <cell r="A216">
            <v>1211</v>
          </cell>
          <cell r="B216" t="str">
            <v>Seidl Erich</v>
          </cell>
          <cell r="C216">
            <v>1960</v>
          </cell>
          <cell r="D216">
            <v>54</v>
          </cell>
          <cell r="E216" t="str">
            <v>AK-4</v>
          </cell>
          <cell r="F216" t="str">
            <v>M</v>
          </cell>
          <cell r="G216" t="str">
            <v>LCH</v>
          </cell>
          <cell r="H216" t="str">
            <v>Union Lochen</v>
          </cell>
          <cell r="I216" t="str">
            <v>O</v>
          </cell>
          <cell r="J216" t="str">
            <v>I</v>
          </cell>
          <cell r="K216" t="str">
            <v>LCH</v>
          </cell>
          <cell r="L216" t="str">
            <v>Union Lochen</v>
          </cell>
          <cell r="M216" t="str">
            <v>O</v>
          </cell>
          <cell r="N216">
            <v>21986</v>
          </cell>
        </row>
        <row r="217">
          <cell r="A217">
            <v>4580</v>
          </cell>
          <cell r="B217" t="str">
            <v>Stockinger Lukas</v>
          </cell>
          <cell r="C217">
            <v>1995</v>
          </cell>
          <cell r="D217">
            <v>19</v>
          </cell>
          <cell r="E217" t="str">
            <v>U20-Junioren</v>
          </cell>
          <cell r="F217" t="str">
            <v>M</v>
          </cell>
          <cell r="G217" t="str">
            <v>LCH</v>
          </cell>
          <cell r="H217" t="str">
            <v>Union Lochen</v>
          </cell>
          <cell r="I217" t="str">
            <v>O</v>
          </cell>
          <cell r="J217" t="str">
            <v>I</v>
          </cell>
          <cell r="K217" t="str">
            <v>LCH</v>
          </cell>
          <cell r="L217" t="str">
            <v>Union Lochen</v>
          </cell>
          <cell r="M217" t="str">
            <v>O</v>
          </cell>
          <cell r="N217">
            <v>34852</v>
          </cell>
        </row>
        <row r="218">
          <cell r="A218">
            <v>4339</v>
          </cell>
          <cell r="B218" t="str">
            <v>Stockinger Thomas</v>
          </cell>
          <cell r="C218">
            <v>1990</v>
          </cell>
          <cell r="D218">
            <v>24</v>
          </cell>
          <cell r="E218" t="str">
            <v>Allg. Klasse</v>
          </cell>
          <cell r="F218" t="str">
            <v>M</v>
          </cell>
          <cell r="G218" t="str">
            <v>LCH</v>
          </cell>
          <cell r="H218" t="str">
            <v>Union Lochen</v>
          </cell>
          <cell r="I218" t="str">
            <v>O</v>
          </cell>
          <cell r="J218" t="str">
            <v>I</v>
          </cell>
          <cell r="K218" t="str">
            <v>LCH</v>
          </cell>
          <cell r="L218" t="str">
            <v>Union Lochen</v>
          </cell>
          <cell r="M218" t="str">
            <v>O</v>
          </cell>
          <cell r="N218">
            <v>32923</v>
          </cell>
        </row>
        <row r="219">
          <cell r="A219">
            <v>3724</v>
          </cell>
          <cell r="B219" t="str">
            <v>Stockinger-Picker Elisabeth</v>
          </cell>
          <cell r="C219">
            <v>1975</v>
          </cell>
          <cell r="D219">
            <v>39</v>
          </cell>
          <cell r="E219" t="str">
            <v>AK-1</v>
          </cell>
          <cell r="F219" t="str">
            <v>W</v>
          </cell>
          <cell r="G219" t="str">
            <v>LCH</v>
          </cell>
          <cell r="H219" t="str">
            <v>Union  Lochen</v>
          </cell>
          <cell r="I219" t="str">
            <v>O</v>
          </cell>
          <cell r="J219" t="str">
            <v>I</v>
          </cell>
          <cell r="K219" t="str">
            <v>LCH</v>
          </cell>
          <cell r="L219" t="str">
            <v>Union Lochen</v>
          </cell>
          <cell r="M219" t="str">
            <v>O</v>
          </cell>
          <cell r="N219">
            <v>27465</v>
          </cell>
        </row>
        <row r="220">
          <cell r="A220">
            <v>4485</v>
          </cell>
          <cell r="B220" t="str">
            <v>Strasser Simon</v>
          </cell>
          <cell r="C220">
            <v>1993</v>
          </cell>
          <cell r="D220">
            <v>21</v>
          </cell>
          <cell r="E220" t="str">
            <v>U23</v>
          </cell>
          <cell r="F220" t="str">
            <v>M</v>
          </cell>
          <cell r="G220" t="str">
            <v>LCH</v>
          </cell>
          <cell r="H220" t="str">
            <v>Union Lochen</v>
          </cell>
          <cell r="I220" t="str">
            <v>O</v>
          </cell>
          <cell r="J220" t="str">
            <v>I</v>
          </cell>
          <cell r="K220" t="str">
            <v>LCH</v>
          </cell>
          <cell r="L220" t="str">
            <v>Union Lochen</v>
          </cell>
          <cell r="M220" t="str">
            <v>O</v>
          </cell>
          <cell r="N220">
            <v>34131</v>
          </cell>
        </row>
        <row r="221">
          <cell r="A221">
            <v>4857</v>
          </cell>
          <cell r="B221" t="str">
            <v>Wimmer Linda</v>
          </cell>
          <cell r="C221">
            <v>1996</v>
          </cell>
          <cell r="D221">
            <v>18</v>
          </cell>
          <cell r="E221" t="str">
            <v>U20-Junioren</v>
          </cell>
          <cell r="F221" t="str">
            <v>W</v>
          </cell>
          <cell r="G221" t="str">
            <v>LCH</v>
          </cell>
          <cell r="H221" t="str">
            <v>Union Lochen</v>
          </cell>
          <cell r="I221" t="str">
            <v>O</v>
          </cell>
          <cell r="J221" t="str">
            <v>I</v>
          </cell>
          <cell r="K221" t="str">
            <v>LCH</v>
          </cell>
          <cell r="L221" t="str">
            <v>Union Lochen</v>
          </cell>
          <cell r="M221" t="str">
            <v>O</v>
          </cell>
          <cell r="N221">
            <v>35214</v>
          </cell>
        </row>
        <row r="222">
          <cell r="A222">
            <v>4740</v>
          </cell>
          <cell r="B222" t="str">
            <v>Winter Florian</v>
          </cell>
          <cell r="C222">
            <v>1996</v>
          </cell>
          <cell r="D222">
            <v>18</v>
          </cell>
          <cell r="E222" t="str">
            <v>U20-Junioren</v>
          </cell>
          <cell r="F222" t="str">
            <v>M</v>
          </cell>
          <cell r="G222" t="str">
            <v>LCH</v>
          </cell>
          <cell r="H222" t="str">
            <v>Union Lochen</v>
          </cell>
          <cell r="I222" t="str">
            <v>O</v>
          </cell>
          <cell r="J222" t="str">
            <v>I</v>
          </cell>
          <cell r="K222" t="str">
            <v>LCH</v>
          </cell>
          <cell r="L222" t="str">
            <v>Union Lochen</v>
          </cell>
          <cell r="M222" t="str">
            <v>O</v>
          </cell>
          <cell r="N222">
            <v>35342</v>
          </cell>
        </row>
        <row r="223">
          <cell r="A223">
            <v>3825</v>
          </cell>
          <cell r="B223" t="str">
            <v>Diana Ciprian</v>
          </cell>
          <cell r="C223">
            <v>1979</v>
          </cell>
          <cell r="D223">
            <v>35</v>
          </cell>
          <cell r="E223" t="str">
            <v>AK-1</v>
          </cell>
          <cell r="F223" t="str">
            <v>M</v>
          </cell>
          <cell r="G223" t="str">
            <v>RAN</v>
          </cell>
          <cell r="H223" t="str">
            <v>WSV-ATSV Ranshofen</v>
          </cell>
          <cell r="I223" t="str">
            <v>O</v>
          </cell>
          <cell r="J223" t="str">
            <v>I</v>
          </cell>
          <cell r="K223" t="str">
            <v>RAN</v>
          </cell>
          <cell r="L223" t="str">
            <v>WSV-ATSV Ranshofen</v>
          </cell>
          <cell r="M223" t="str">
            <v>O</v>
          </cell>
          <cell r="N223">
            <v>28934</v>
          </cell>
        </row>
        <row r="224">
          <cell r="A224">
            <v>4486</v>
          </cell>
          <cell r="B224" t="str">
            <v>Dürnberger Patrick</v>
          </cell>
          <cell r="C224">
            <v>1993</v>
          </cell>
          <cell r="D224">
            <v>21</v>
          </cell>
          <cell r="E224" t="str">
            <v>U23</v>
          </cell>
          <cell r="F224" t="str">
            <v>M</v>
          </cell>
          <cell r="G224" t="str">
            <v>RAN</v>
          </cell>
          <cell r="H224" t="str">
            <v>WSV-ATSV Ranshofen</v>
          </cell>
          <cell r="I224" t="str">
            <v>O</v>
          </cell>
          <cell r="J224" t="str">
            <v>I</v>
          </cell>
          <cell r="K224" t="str">
            <v>RAN</v>
          </cell>
          <cell r="L224" t="str">
            <v>WSV-ATSV Ranshofen</v>
          </cell>
          <cell r="M224" t="str">
            <v>O</v>
          </cell>
          <cell r="N224">
            <v>34143</v>
          </cell>
        </row>
        <row r="225">
          <cell r="A225">
            <v>4759</v>
          </cell>
          <cell r="B225" t="str">
            <v>Feichtinger Lukas</v>
          </cell>
          <cell r="C225">
            <v>1999</v>
          </cell>
          <cell r="D225">
            <v>15</v>
          </cell>
          <cell r="E225" t="str">
            <v>U15-Jugend B</v>
          </cell>
          <cell r="F225" t="str">
            <v>M</v>
          </cell>
          <cell r="G225" t="str">
            <v>RAN</v>
          </cell>
          <cell r="H225" t="str">
            <v>WSV-ATSV Ranshofen</v>
          </cell>
          <cell r="I225" t="str">
            <v>O</v>
          </cell>
          <cell r="J225" t="str">
            <v>I</v>
          </cell>
          <cell r="K225" t="str">
            <v>RAN</v>
          </cell>
          <cell r="L225" t="str">
            <v>WSV-ATSV Ranshfoen</v>
          </cell>
          <cell r="M225" t="str">
            <v>O</v>
          </cell>
          <cell r="N225">
            <v>36445</v>
          </cell>
        </row>
        <row r="226">
          <cell r="A226">
            <v>3828</v>
          </cell>
          <cell r="B226" t="str">
            <v>Friedl Robert</v>
          </cell>
          <cell r="C226">
            <v>1978</v>
          </cell>
          <cell r="D226">
            <v>36</v>
          </cell>
          <cell r="E226" t="str">
            <v>AK-1</v>
          </cell>
          <cell r="F226" t="str">
            <v>M</v>
          </cell>
          <cell r="G226" t="str">
            <v>RAN</v>
          </cell>
          <cell r="H226" t="str">
            <v>WSV-ATSV Ranshofen</v>
          </cell>
          <cell r="I226" t="str">
            <v>O</v>
          </cell>
          <cell r="J226" t="str">
            <v>I</v>
          </cell>
          <cell r="K226" t="str">
            <v>RAN</v>
          </cell>
          <cell r="L226" t="str">
            <v>WSV-ATSV Ranshofen</v>
          </cell>
          <cell r="M226" t="str">
            <v>O</v>
          </cell>
          <cell r="N226">
            <v>28812</v>
          </cell>
        </row>
        <row r="227">
          <cell r="A227">
            <v>4760</v>
          </cell>
          <cell r="B227" t="str">
            <v>Großfurtner Marco</v>
          </cell>
          <cell r="C227">
            <v>1999</v>
          </cell>
          <cell r="D227">
            <v>15</v>
          </cell>
          <cell r="E227" t="str">
            <v>U15-Jugend B</v>
          </cell>
          <cell r="F227" t="str">
            <v>M</v>
          </cell>
          <cell r="G227" t="str">
            <v>RAN</v>
          </cell>
          <cell r="H227" t="str">
            <v>WSV-ATSV Ranshofen</v>
          </cell>
          <cell r="I227" t="str">
            <v>O</v>
          </cell>
          <cell r="J227" t="str">
            <v>I</v>
          </cell>
          <cell r="K227" t="str">
            <v>RAN</v>
          </cell>
          <cell r="L227" t="str">
            <v>WSV-ATSV Ranshofen</v>
          </cell>
          <cell r="M227" t="str">
            <v>O</v>
          </cell>
          <cell r="N227">
            <v>36386</v>
          </cell>
        </row>
        <row r="228">
          <cell r="A228">
            <v>3844</v>
          </cell>
          <cell r="B228" t="str">
            <v>Heidecker Roland</v>
          </cell>
          <cell r="C228">
            <v>1978</v>
          </cell>
          <cell r="D228">
            <v>36</v>
          </cell>
          <cell r="E228" t="str">
            <v>AK-1</v>
          </cell>
          <cell r="F228" t="str">
            <v>M</v>
          </cell>
          <cell r="G228" t="str">
            <v>RAN</v>
          </cell>
          <cell r="H228" t="str">
            <v>WSV-ATSV Ranshofen</v>
          </cell>
          <cell r="I228" t="str">
            <v>O</v>
          </cell>
          <cell r="J228" t="str">
            <v>I</v>
          </cell>
          <cell r="K228" t="str">
            <v>RAN</v>
          </cell>
          <cell r="L228" t="str">
            <v>WSV-ATSV Ranshofen</v>
          </cell>
          <cell r="M228" t="str">
            <v>O</v>
          </cell>
          <cell r="N228">
            <v>28671</v>
          </cell>
        </row>
        <row r="229">
          <cell r="A229">
            <v>2567</v>
          </cell>
          <cell r="B229" t="str">
            <v>Messner Manfred</v>
          </cell>
          <cell r="C229">
            <v>1962</v>
          </cell>
          <cell r="D229">
            <v>52</v>
          </cell>
          <cell r="E229" t="str">
            <v>AK-4</v>
          </cell>
          <cell r="F229" t="str">
            <v>M</v>
          </cell>
          <cell r="G229" t="str">
            <v>RAN</v>
          </cell>
          <cell r="H229" t="str">
            <v>WSV-ATSV Ranshofen</v>
          </cell>
          <cell r="I229" t="str">
            <v>O</v>
          </cell>
          <cell r="J229" t="str">
            <v>I</v>
          </cell>
          <cell r="K229" t="str">
            <v>RAN</v>
          </cell>
          <cell r="L229" t="str">
            <v>WSV-ATSV Ranshofen</v>
          </cell>
          <cell r="M229" t="str">
            <v>O</v>
          </cell>
          <cell r="N229">
            <v>22867</v>
          </cell>
        </row>
        <row r="230">
          <cell r="A230">
            <v>4227</v>
          </cell>
          <cell r="B230" t="str">
            <v>Rehner Stefan</v>
          </cell>
          <cell r="C230">
            <v>1987</v>
          </cell>
          <cell r="D230">
            <v>27</v>
          </cell>
          <cell r="E230" t="str">
            <v>Allg. Klasse</v>
          </cell>
          <cell r="F230" t="str">
            <v>M</v>
          </cell>
          <cell r="G230" t="str">
            <v>RAN</v>
          </cell>
          <cell r="H230" t="str">
            <v>WSV-ATSV Ranshofen</v>
          </cell>
          <cell r="I230" t="str">
            <v>O</v>
          </cell>
          <cell r="J230" t="str">
            <v>I</v>
          </cell>
          <cell r="K230" t="str">
            <v>RAN</v>
          </cell>
          <cell r="L230" t="str">
            <v>WSV-ATSV Ranshofen</v>
          </cell>
          <cell r="M230" t="str">
            <v>O</v>
          </cell>
          <cell r="N230">
            <v>31974</v>
          </cell>
        </row>
        <row r="231">
          <cell r="A231">
            <v>4488</v>
          </cell>
          <cell r="B231" t="str">
            <v>Reisecker Florian</v>
          </cell>
          <cell r="C231">
            <v>1993</v>
          </cell>
          <cell r="D231">
            <v>21</v>
          </cell>
          <cell r="E231" t="str">
            <v>U23</v>
          </cell>
          <cell r="F231" t="str">
            <v>M</v>
          </cell>
          <cell r="G231" t="str">
            <v>RAN</v>
          </cell>
          <cell r="H231" t="str">
            <v>WSV-ATSV Ranshofen</v>
          </cell>
          <cell r="I231" t="str">
            <v>O</v>
          </cell>
          <cell r="J231" t="str">
            <v>I</v>
          </cell>
          <cell r="K231" t="str">
            <v>RAN</v>
          </cell>
          <cell r="L231" t="str">
            <v>WSV-ATSV Ranshofen</v>
          </cell>
          <cell r="M231" t="str">
            <v>O</v>
          </cell>
          <cell r="N231">
            <v>34019</v>
          </cell>
        </row>
        <row r="232">
          <cell r="A232">
            <v>4359</v>
          </cell>
          <cell r="B232" t="str">
            <v>Sauerlachner Thomas</v>
          </cell>
          <cell r="C232">
            <v>1991</v>
          </cell>
          <cell r="D232">
            <v>23</v>
          </cell>
          <cell r="E232" t="str">
            <v>U23</v>
          </cell>
          <cell r="F232" t="str">
            <v>M</v>
          </cell>
          <cell r="G232" t="str">
            <v>RAN</v>
          </cell>
          <cell r="H232" t="str">
            <v>WSV-ATSV Ranshofen</v>
          </cell>
          <cell r="I232" t="str">
            <v>O</v>
          </cell>
          <cell r="J232" t="str">
            <v>I</v>
          </cell>
          <cell r="K232" t="str">
            <v>RAN</v>
          </cell>
          <cell r="L232" t="str">
            <v>WSV-ATSV Ranshofen</v>
          </cell>
          <cell r="M232" t="str">
            <v>O</v>
          </cell>
          <cell r="N232">
            <v>33255</v>
          </cell>
        </row>
        <row r="233">
          <cell r="A233">
            <v>4271</v>
          </cell>
          <cell r="B233" t="str">
            <v>Aleksanjan Samvel</v>
          </cell>
          <cell r="C233">
            <v>1983</v>
          </cell>
          <cell r="D233">
            <v>31</v>
          </cell>
          <cell r="E233" t="str">
            <v>Allg. Klasse</v>
          </cell>
          <cell r="F233" t="str">
            <v>M</v>
          </cell>
          <cell r="G233" t="str">
            <v>VÖE</v>
          </cell>
          <cell r="H233" t="str">
            <v>SK Vöest</v>
          </cell>
          <cell r="I233" t="str">
            <v>O</v>
          </cell>
          <cell r="J233" t="str">
            <v>I</v>
          </cell>
          <cell r="K233" t="str">
            <v>VÖE</v>
          </cell>
          <cell r="L233" t="str">
            <v>SK Vöest</v>
          </cell>
          <cell r="M233" t="str">
            <v>O</v>
          </cell>
          <cell r="N233">
            <v>30581</v>
          </cell>
        </row>
        <row r="234">
          <cell r="A234">
            <v>4030</v>
          </cell>
          <cell r="B234" t="str">
            <v>Brandl Christian Ing.</v>
          </cell>
          <cell r="C234">
            <v>1959</v>
          </cell>
          <cell r="D234">
            <v>55</v>
          </cell>
          <cell r="E234" t="str">
            <v>AK-5</v>
          </cell>
          <cell r="F234" t="str">
            <v>M</v>
          </cell>
          <cell r="G234" t="str">
            <v>VÖE</v>
          </cell>
          <cell r="H234" t="str">
            <v>SK Vöest</v>
          </cell>
          <cell r="I234" t="str">
            <v>O</v>
          </cell>
          <cell r="J234" t="str">
            <v>I</v>
          </cell>
          <cell r="K234" t="str">
            <v>VÖE</v>
          </cell>
          <cell r="L234" t="str">
            <v>SK Vöest</v>
          </cell>
          <cell r="M234" t="str">
            <v>O</v>
          </cell>
          <cell r="N234">
            <v>21896</v>
          </cell>
        </row>
        <row r="235">
          <cell r="A235">
            <v>4475</v>
          </cell>
          <cell r="B235" t="str">
            <v>Eichhorn Jürgen</v>
          </cell>
          <cell r="C235">
            <v>1993</v>
          </cell>
          <cell r="D235">
            <v>21</v>
          </cell>
          <cell r="E235" t="str">
            <v>U23</v>
          </cell>
          <cell r="F235" t="str">
            <v>M</v>
          </cell>
          <cell r="G235" t="str">
            <v>VÖE</v>
          </cell>
          <cell r="H235" t="str">
            <v>SK Vöest</v>
          </cell>
          <cell r="I235" t="str">
            <v>O</v>
          </cell>
          <cell r="J235" t="str">
            <v>I</v>
          </cell>
          <cell r="K235" t="str">
            <v>VÖE</v>
          </cell>
          <cell r="L235" t="str">
            <v>SK Vöest</v>
          </cell>
          <cell r="M235" t="str">
            <v>O</v>
          </cell>
          <cell r="N235">
            <v>34173</v>
          </cell>
        </row>
        <row r="236">
          <cell r="A236">
            <v>4575</v>
          </cell>
          <cell r="B236" t="str">
            <v>Forster Philipp</v>
          </cell>
          <cell r="C236">
            <v>1994</v>
          </cell>
          <cell r="D236">
            <v>20</v>
          </cell>
          <cell r="E236" t="str">
            <v>U20-Junioren</v>
          </cell>
          <cell r="F236" t="str">
            <v>M</v>
          </cell>
          <cell r="G236" t="str">
            <v>GIC</v>
          </cell>
          <cell r="H236" t="str">
            <v>FAC Gitti-City</v>
          </cell>
          <cell r="I236" t="str">
            <v>N</v>
          </cell>
          <cell r="J236" t="str">
            <v>I</v>
          </cell>
          <cell r="K236" t="str">
            <v>VÖE</v>
          </cell>
          <cell r="L236" t="str">
            <v>SK Vöest</v>
          </cell>
          <cell r="M236" t="str">
            <v>OÖ</v>
          </cell>
          <cell r="N236">
            <v>34379</v>
          </cell>
        </row>
        <row r="237">
          <cell r="A237">
            <v>4851</v>
          </cell>
          <cell r="B237" t="str">
            <v>Genzecker Heidrun</v>
          </cell>
          <cell r="C237">
            <v>1993</v>
          </cell>
          <cell r="D237">
            <v>21</v>
          </cell>
          <cell r="E237" t="str">
            <v>U23</v>
          </cell>
          <cell r="F237" t="str">
            <v>W</v>
          </cell>
          <cell r="G237" t="str">
            <v>VÖE</v>
          </cell>
          <cell r="H237" t="str">
            <v>SK Vöest</v>
          </cell>
          <cell r="I237" t="str">
            <v>O</v>
          </cell>
          <cell r="J237" t="str">
            <v>I</v>
          </cell>
          <cell r="K237" t="str">
            <v>VÖE</v>
          </cell>
          <cell r="L237" t="str">
            <v>SK Vöest</v>
          </cell>
          <cell r="M237" t="str">
            <v>O</v>
          </cell>
          <cell r="N237">
            <v>34243</v>
          </cell>
        </row>
        <row r="238">
          <cell r="A238">
            <v>4863</v>
          </cell>
          <cell r="B238" t="str">
            <v>Gigl Markus</v>
          </cell>
          <cell r="C238">
            <v>1975</v>
          </cell>
          <cell r="D238">
            <v>39</v>
          </cell>
          <cell r="E238" t="str">
            <v>AK-1</v>
          </cell>
          <cell r="F238" t="str">
            <v>M</v>
          </cell>
          <cell r="G238" t="str">
            <v>VÖE</v>
          </cell>
          <cell r="H238" t="str">
            <v>SK Vöest</v>
          </cell>
          <cell r="I238" t="str">
            <v>O</v>
          </cell>
          <cell r="J238" t="str">
            <v>I</v>
          </cell>
          <cell r="K238" t="str">
            <v>VÖE</v>
          </cell>
          <cell r="L238" t="str">
            <v>SK Vöest</v>
          </cell>
          <cell r="M238" t="str">
            <v>O</v>
          </cell>
          <cell r="N238">
            <v>27570</v>
          </cell>
        </row>
        <row r="239">
          <cell r="A239">
            <v>778</v>
          </cell>
          <cell r="B239" t="str">
            <v>Hofer Herbert</v>
          </cell>
          <cell r="C239">
            <v>1955</v>
          </cell>
          <cell r="D239">
            <v>59</v>
          </cell>
          <cell r="E239" t="str">
            <v>AK-5</v>
          </cell>
          <cell r="F239" t="str">
            <v>M</v>
          </cell>
          <cell r="G239" t="str">
            <v>VÖE</v>
          </cell>
          <cell r="H239" t="str">
            <v>SK Vöest</v>
          </cell>
          <cell r="I239" t="str">
            <v>O</v>
          </cell>
          <cell r="J239" t="str">
            <v>I</v>
          </cell>
          <cell r="K239" t="str">
            <v>VÖE</v>
          </cell>
          <cell r="L239" t="str">
            <v>SK Vöest</v>
          </cell>
          <cell r="M239" t="str">
            <v>O</v>
          </cell>
          <cell r="N239">
            <v>20319</v>
          </cell>
        </row>
        <row r="240">
          <cell r="A240">
            <v>4653</v>
          </cell>
          <cell r="B240" t="str">
            <v>Hofwimmer Florian</v>
          </cell>
          <cell r="C240">
            <v>1997</v>
          </cell>
          <cell r="D240">
            <v>17</v>
          </cell>
          <cell r="E240" t="str">
            <v>U17-Jugend A</v>
          </cell>
          <cell r="F240" t="str">
            <v>M</v>
          </cell>
          <cell r="G240" t="str">
            <v>VÖE</v>
          </cell>
          <cell r="H240" t="str">
            <v>SK Vöest</v>
          </cell>
          <cell r="I240" t="str">
            <v>O</v>
          </cell>
          <cell r="J240" t="str">
            <v>I</v>
          </cell>
          <cell r="K240" t="str">
            <v>VÖE</v>
          </cell>
          <cell r="L240" t="str">
            <v>SK Vöest</v>
          </cell>
          <cell r="M240" t="str">
            <v>O</v>
          </cell>
          <cell r="N240">
            <v>35721</v>
          </cell>
        </row>
        <row r="241">
          <cell r="A241">
            <v>772</v>
          </cell>
          <cell r="B241" t="str">
            <v>Klebl Josef</v>
          </cell>
          <cell r="C241">
            <v>1939</v>
          </cell>
          <cell r="D241">
            <v>75</v>
          </cell>
          <cell r="E241" t="str">
            <v>AK-9</v>
          </cell>
          <cell r="F241" t="str">
            <v>M</v>
          </cell>
          <cell r="G241" t="str">
            <v>VÖE</v>
          </cell>
          <cell r="H241" t="str">
            <v>SK Vöest</v>
          </cell>
          <cell r="I241" t="str">
            <v>O</v>
          </cell>
          <cell r="J241" t="str">
            <v>I</v>
          </cell>
          <cell r="K241" t="str">
            <v>VÖE</v>
          </cell>
          <cell r="L241" t="str">
            <v>SK Vöest</v>
          </cell>
          <cell r="M241" t="str">
            <v>O</v>
          </cell>
          <cell r="N241">
            <v>14288</v>
          </cell>
        </row>
        <row r="242">
          <cell r="A242">
            <v>977</v>
          </cell>
          <cell r="B242" t="str">
            <v>Krejci Heinz</v>
          </cell>
          <cell r="C242">
            <v>1958</v>
          </cell>
          <cell r="D242">
            <v>56</v>
          </cell>
          <cell r="E242" t="str">
            <v>AK-5</v>
          </cell>
          <cell r="F242" t="str">
            <v>M</v>
          </cell>
          <cell r="G242" t="str">
            <v>VÖE</v>
          </cell>
          <cell r="H242" t="str">
            <v>SK Vöest</v>
          </cell>
          <cell r="I242" t="str">
            <v>O</v>
          </cell>
          <cell r="J242" t="str">
            <v>I</v>
          </cell>
          <cell r="K242" t="str">
            <v>VÖE</v>
          </cell>
          <cell r="L242" t="str">
            <v>SK Vöest</v>
          </cell>
          <cell r="M242" t="str">
            <v>O</v>
          </cell>
          <cell r="N242">
            <v>21267</v>
          </cell>
        </row>
        <row r="243">
          <cell r="A243">
            <v>4032</v>
          </cell>
          <cell r="B243" t="str">
            <v>Langweil Arpad</v>
          </cell>
          <cell r="C243">
            <v>1964</v>
          </cell>
          <cell r="D243">
            <v>50</v>
          </cell>
          <cell r="E243" t="str">
            <v>AK-4</v>
          </cell>
          <cell r="F243" t="str">
            <v>M</v>
          </cell>
          <cell r="G243" t="str">
            <v>VÖE</v>
          </cell>
          <cell r="H243" t="str">
            <v>SK Vöest</v>
          </cell>
          <cell r="I243" t="str">
            <v>O</v>
          </cell>
          <cell r="J243" t="str">
            <v>I</v>
          </cell>
          <cell r="K243" t="str">
            <v>VÖE</v>
          </cell>
          <cell r="L243" t="str">
            <v>SK Vöest</v>
          </cell>
          <cell r="M243" t="str">
            <v>O</v>
          </cell>
          <cell r="N243">
            <v>23472</v>
          </cell>
        </row>
        <row r="244">
          <cell r="A244">
            <v>4849</v>
          </cell>
          <cell r="B244" t="str">
            <v>Lehner Heinz</v>
          </cell>
          <cell r="C244">
            <v>1968</v>
          </cell>
          <cell r="D244">
            <v>46</v>
          </cell>
          <cell r="E244" t="str">
            <v>AK-3</v>
          </cell>
          <cell r="F244" t="str">
            <v>M</v>
          </cell>
          <cell r="G244" t="str">
            <v>VÖE</v>
          </cell>
          <cell r="H244" t="str">
            <v>SK Vöest</v>
          </cell>
          <cell r="I244" t="str">
            <v>O</v>
          </cell>
          <cell r="J244" t="str">
            <v>I</v>
          </cell>
          <cell r="K244" t="str">
            <v>VÖE</v>
          </cell>
          <cell r="L244" t="str">
            <v>SK Vöest</v>
          </cell>
          <cell r="M244" t="str">
            <v>O</v>
          </cell>
          <cell r="N244">
            <v>24904</v>
          </cell>
        </row>
        <row r="245">
          <cell r="A245">
            <v>4031</v>
          </cell>
          <cell r="B245" t="str">
            <v>Limberger Herwig, Ing.</v>
          </cell>
          <cell r="C245">
            <v>1969</v>
          </cell>
          <cell r="D245">
            <v>45</v>
          </cell>
          <cell r="E245" t="str">
            <v>AK-3</v>
          </cell>
          <cell r="F245" t="str">
            <v>M</v>
          </cell>
          <cell r="G245" t="str">
            <v>VÖE</v>
          </cell>
          <cell r="H245" t="str">
            <v>SK Vöest</v>
          </cell>
          <cell r="I245" t="str">
            <v>O</v>
          </cell>
          <cell r="J245" t="str">
            <v>I</v>
          </cell>
          <cell r="K245" t="str">
            <v>VÖE</v>
          </cell>
          <cell r="L245" t="str">
            <v>SK Vöest</v>
          </cell>
          <cell r="M245" t="str">
            <v>O</v>
          </cell>
          <cell r="N245">
            <v>25384</v>
          </cell>
        </row>
        <row r="246">
          <cell r="A246">
            <v>4318</v>
          </cell>
          <cell r="B246" t="str">
            <v>Littringer Manuel</v>
          </cell>
          <cell r="C246">
            <v>1990</v>
          </cell>
          <cell r="D246">
            <v>24</v>
          </cell>
          <cell r="E246" t="str">
            <v>Allg. Klasse</v>
          </cell>
          <cell r="F246" t="str">
            <v>M</v>
          </cell>
          <cell r="G246" t="str">
            <v>VÖE</v>
          </cell>
          <cell r="H246" t="str">
            <v>SK Vöest</v>
          </cell>
          <cell r="I246" t="str">
            <v>O</v>
          </cell>
          <cell r="J246" t="str">
            <v>I</v>
          </cell>
          <cell r="K246" t="str">
            <v>VÖE</v>
          </cell>
          <cell r="L246" t="str">
            <v>SK Vöest</v>
          </cell>
          <cell r="M246" t="str">
            <v>O</v>
          </cell>
          <cell r="N246">
            <v>33215</v>
          </cell>
        </row>
        <row r="247">
          <cell r="A247">
            <v>4807</v>
          </cell>
          <cell r="B247" t="str">
            <v>Mair Birgit</v>
          </cell>
          <cell r="C247">
            <v>1982</v>
          </cell>
          <cell r="D247">
            <v>32</v>
          </cell>
          <cell r="E247" t="str">
            <v>Allg. Klasse</v>
          </cell>
          <cell r="F247" t="str">
            <v>W</v>
          </cell>
          <cell r="G247" t="str">
            <v>VÖE</v>
          </cell>
          <cell r="H247" t="str">
            <v>SK Vöest</v>
          </cell>
          <cell r="I247" t="str">
            <v>O</v>
          </cell>
          <cell r="J247" t="str">
            <v>I</v>
          </cell>
          <cell r="K247" t="str">
            <v>VÖE</v>
          </cell>
          <cell r="L247" t="str">
            <v>SK Vöest</v>
          </cell>
          <cell r="M247" t="str">
            <v>O</v>
          </cell>
          <cell r="N247">
            <v>30287</v>
          </cell>
        </row>
        <row r="248">
          <cell r="A248">
            <v>4447</v>
          </cell>
          <cell r="B248" t="str">
            <v>Martirosyan Sargis</v>
          </cell>
          <cell r="C248">
            <v>1986</v>
          </cell>
          <cell r="D248">
            <v>28</v>
          </cell>
          <cell r="E248" t="str">
            <v>Allg. Klasse</v>
          </cell>
          <cell r="F248" t="str">
            <v>M</v>
          </cell>
          <cell r="G248" t="str">
            <v>BAD</v>
          </cell>
          <cell r="H248" t="str">
            <v>Badener AC</v>
          </cell>
          <cell r="I248" t="str">
            <v>N</v>
          </cell>
          <cell r="J248" t="str">
            <v>I</v>
          </cell>
          <cell r="K248" t="str">
            <v>VÖE</v>
          </cell>
          <cell r="L248" t="str">
            <v>SK Vöest</v>
          </cell>
          <cell r="M248" t="str">
            <v>N</v>
          </cell>
          <cell r="N248">
            <v>31669</v>
          </cell>
        </row>
        <row r="249">
          <cell r="A249">
            <v>2042</v>
          </cell>
          <cell r="B249" t="str">
            <v>Matzku Jürgen</v>
          </cell>
          <cell r="C249">
            <v>1966</v>
          </cell>
          <cell r="D249">
            <v>48</v>
          </cell>
          <cell r="E249" t="str">
            <v>AK-3</v>
          </cell>
          <cell r="F249" t="str">
            <v>M</v>
          </cell>
          <cell r="G249" t="str">
            <v>VÖE</v>
          </cell>
          <cell r="H249" t="str">
            <v>SK Vöest</v>
          </cell>
          <cell r="I249" t="str">
            <v>O</v>
          </cell>
          <cell r="J249" t="str">
            <v>I</v>
          </cell>
          <cell r="K249" t="str">
            <v>VÖE</v>
          </cell>
          <cell r="L249" t="str">
            <v>SK Vöest</v>
          </cell>
          <cell r="M249" t="str">
            <v>O</v>
          </cell>
          <cell r="N249">
            <v>24255</v>
          </cell>
        </row>
        <row r="250">
          <cell r="A250">
            <v>4797</v>
          </cell>
          <cell r="B250" t="str">
            <v>McSwain Dagmar</v>
          </cell>
          <cell r="C250">
            <v>1944</v>
          </cell>
          <cell r="D250">
            <v>70</v>
          </cell>
          <cell r="E250" t="str">
            <v>AK-8</v>
          </cell>
          <cell r="F250" t="str">
            <v>W</v>
          </cell>
          <cell r="G250" t="str">
            <v>VÖE</v>
          </cell>
          <cell r="H250" t="str">
            <v>SK Vöest</v>
          </cell>
          <cell r="I250" t="str">
            <v>O</v>
          </cell>
          <cell r="J250" t="str">
            <v>I</v>
          </cell>
          <cell r="K250" t="str">
            <v>VÖE</v>
          </cell>
          <cell r="L250" t="str">
            <v>SK Vöest</v>
          </cell>
          <cell r="M250" t="str">
            <v>O</v>
          </cell>
          <cell r="N250">
            <v>16258</v>
          </cell>
        </row>
        <row r="251">
          <cell r="A251">
            <v>779</v>
          </cell>
          <cell r="B251" t="str">
            <v>Modrey Manfred</v>
          </cell>
          <cell r="C251">
            <v>1957</v>
          </cell>
          <cell r="D251">
            <v>57</v>
          </cell>
          <cell r="E251" t="str">
            <v>AK-5</v>
          </cell>
          <cell r="F251" t="str">
            <v>M</v>
          </cell>
          <cell r="G251" t="str">
            <v>VÖE</v>
          </cell>
          <cell r="H251" t="str">
            <v>SK Vöest</v>
          </cell>
          <cell r="I251" t="str">
            <v>O</v>
          </cell>
          <cell r="J251" t="str">
            <v>I</v>
          </cell>
          <cell r="K251" t="str">
            <v>VÖE</v>
          </cell>
          <cell r="L251" t="str">
            <v>SK Vöest</v>
          </cell>
          <cell r="M251" t="str">
            <v>O</v>
          </cell>
          <cell r="N251">
            <v>21096</v>
          </cell>
        </row>
        <row r="252">
          <cell r="A252">
            <v>3984</v>
          </cell>
          <cell r="B252" t="str">
            <v>Modrey Manuel</v>
          </cell>
          <cell r="C252">
            <v>1982</v>
          </cell>
          <cell r="D252">
            <v>32</v>
          </cell>
          <cell r="E252" t="str">
            <v>Allg. Klasse</v>
          </cell>
          <cell r="F252" t="str">
            <v>M</v>
          </cell>
          <cell r="G252" t="str">
            <v>VÖE</v>
          </cell>
          <cell r="H252" t="str">
            <v>SK Vöest</v>
          </cell>
          <cell r="I252" t="str">
            <v>O</v>
          </cell>
          <cell r="J252" t="str">
            <v>I</v>
          </cell>
          <cell r="K252" t="str">
            <v>VÖE</v>
          </cell>
          <cell r="L252" t="str">
            <v>SK Vöest</v>
          </cell>
          <cell r="M252" t="str">
            <v>O</v>
          </cell>
          <cell r="N252">
            <v>30100</v>
          </cell>
        </row>
        <row r="253">
          <cell r="A253">
            <v>4146</v>
          </cell>
          <cell r="B253" t="str">
            <v>Nazarian Edvard</v>
          </cell>
          <cell r="C253">
            <v>1985</v>
          </cell>
          <cell r="D253">
            <v>29</v>
          </cell>
          <cell r="E253" t="str">
            <v>Allg. Klasse</v>
          </cell>
          <cell r="F253" t="str">
            <v>M</v>
          </cell>
          <cell r="G253" t="str">
            <v>VÖE</v>
          </cell>
          <cell r="H253" t="str">
            <v>SK Vöest</v>
          </cell>
          <cell r="I253" t="str">
            <v>O</v>
          </cell>
          <cell r="J253" t="str">
            <v>I</v>
          </cell>
          <cell r="K253" t="str">
            <v>VÖE</v>
          </cell>
          <cell r="L253" t="str">
            <v>SK Vöest</v>
          </cell>
          <cell r="M253" t="str">
            <v>O</v>
          </cell>
          <cell r="N253">
            <v>31382</v>
          </cell>
        </row>
        <row r="254">
          <cell r="A254">
            <v>3983</v>
          </cell>
          <cell r="B254" t="str">
            <v>Nowak Anita</v>
          </cell>
          <cell r="C254">
            <v>1982</v>
          </cell>
          <cell r="D254">
            <v>32</v>
          </cell>
          <cell r="E254" t="str">
            <v>Allg. Klasse</v>
          </cell>
          <cell r="F254" t="str">
            <v>W</v>
          </cell>
          <cell r="G254" t="str">
            <v>VÖE</v>
          </cell>
          <cell r="H254" t="str">
            <v>SK Vöest</v>
          </cell>
          <cell r="I254" t="str">
            <v>O</v>
          </cell>
          <cell r="J254" t="str">
            <v>I</v>
          </cell>
          <cell r="K254" t="str">
            <v>VÖE</v>
          </cell>
          <cell r="L254" t="str">
            <v>SK Vöest</v>
          </cell>
          <cell r="M254" t="str">
            <v>O</v>
          </cell>
          <cell r="N254">
            <v>30113</v>
          </cell>
        </row>
        <row r="255">
          <cell r="A255">
            <v>4435</v>
          </cell>
          <cell r="B255" t="str">
            <v>Peitl Manuel</v>
          </cell>
          <cell r="C255">
            <v>1991</v>
          </cell>
          <cell r="D255">
            <v>23</v>
          </cell>
          <cell r="E255" t="str">
            <v>U23</v>
          </cell>
          <cell r="F255" t="str">
            <v>M</v>
          </cell>
          <cell r="G255" t="str">
            <v>VÖE</v>
          </cell>
          <cell r="H255" t="str">
            <v>SK Vöest</v>
          </cell>
          <cell r="I255" t="str">
            <v>O</v>
          </cell>
          <cell r="J255" t="str">
            <v>I</v>
          </cell>
          <cell r="K255" t="str">
            <v>VÖE</v>
          </cell>
          <cell r="L255" t="str">
            <v>SK Vöest</v>
          </cell>
          <cell r="M255" t="str">
            <v>O</v>
          </cell>
          <cell r="N255">
            <v>33571</v>
          </cell>
        </row>
        <row r="256">
          <cell r="A256">
            <v>974</v>
          </cell>
          <cell r="B256" t="str">
            <v>Pögl Adolf</v>
          </cell>
          <cell r="C256">
            <v>1937</v>
          </cell>
          <cell r="D256">
            <v>77</v>
          </cell>
          <cell r="E256" t="str">
            <v>AK-9</v>
          </cell>
          <cell r="F256" t="str">
            <v>M</v>
          </cell>
          <cell r="G256" t="str">
            <v>VÖE</v>
          </cell>
          <cell r="H256" t="str">
            <v>SK Vöest</v>
          </cell>
          <cell r="I256" t="str">
            <v>O</v>
          </cell>
          <cell r="J256" t="str">
            <v>I</v>
          </cell>
          <cell r="K256" t="str">
            <v>VÖE</v>
          </cell>
          <cell r="L256" t="str">
            <v>SK Vöest</v>
          </cell>
          <cell r="M256" t="str">
            <v>O</v>
          </cell>
          <cell r="N256">
            <v>13870</v>
          </cell>
        </row>
        <row r="257">
          <cell r="A257">
            <v>4588</v>
          </cell>
          <cell r="B257" t="str">
            <v>Rottner Günter</v>
          </cell>
          <cell r="C257">
            <v>1965</v>
          </cell>
          <cell r="D257">
            <v>47</v>
          </cell>
          <cell r="E257" t="str">
            <v>AK-3</v>
          </cell>
          <cell r="F257" t="str">
            <v>M</v>
          </cell>
          <cell r="G257" t="str">
            <v>VÖE</v>
          </cell>
          <cell r="H257" t="str">
            <v>SK Vöest</v>
          </cell>
          <cell r="I257" t="str">
            <v>O</v>
          </cell>
          <cell r="J257" t="str">
            <v>I</v>
          </cell>
          <cell r="K257" t="str">
            <v>VÖE</v>
          </cell>
          <cell r="L257" t="str">
            <v>SK Vöest</v>
          </cell>
          <cell r="M257" t="str">
            <v>O</v>
          </cell>
          <cell r="N257">
            <v>24059</v>
          </cell>
        </row>
        <row r="258">
          <cell r="A258">
            <v>4391</v>
          </cell>
          <cell r="B258" t="str">
            <v>Rottner Michael</v>
          </cell>
          <cell r="C258">
            <v>1991</v>
          </cell>
          <cell r="D258">
            <v>23</v>
          </cell>
          <cell r="E258" t="str">
            <v>U23</v>
          </cell>
          <cell r="F258" t="str">
            <v>M</v>
          </cell>
          <cell r="G258" t="str">
            <v>VÖE</v>
          </cell>
          <cell r="H258" t="str">
            <v>SK Vöest</v>
          </cell>
          <cell r="I258" t="str">
            <v>O</v>
          </cell>
          <cell r="J258" t="str">
            <v>I</v>
          </cell>
          <cell r="K258" t="str">
            <v>VÖE</v>
          </cell>
          <cell r="L258" t="str">
            <v>SK Vöest</v>
          </cell>
          <cell r="M258" t="str">
            <v>O</v>
          </cell>
          <cell r="N258">
            <v>33586</v>
          </cell>
        </row>
        <row r="259">
          <cell r="A259">
            <v>4850</v>
          </cell>
          <cell r="B259" t="str">
            <v>Steindler Raphael</v>
          </cell>
          <cell r="C259">
            <v>2000</v>
          </cell>
          <cell r="D259">
            <v>14</v>
          </cell>
          <cell r="E259" t="str">
            <v>U15-Jugend B</v>
          </cell>
          <cell r="F259" t="str">
            <v>M</v>
          </cell>
          <cell r="G259" t="str">
            <v>VÖE</v>
          </cell>
          <cell r="H259" t="str">
            <v>SK Vöest</v>
          </cell>
          <cell r="I259" t="str">
            <v>O</v>
          </cell>
          <cell r="J259" t="str">
            <v>I</v>
          </cell>
          <cell r="K259" t="str">
            <v>VÖE</v>
          </cell>
          <cell r="L259" t="str">
            <v>SK Vöest</v>
          </cell>
          <cell r="M259" t="str">
            <v>O</v>
          </cell>
          <cell r="N259">
            <v>36841</v>
          </cell>
        </row>
        <row r="260">
          <cell r="A260">
            <v>3759</v>
          </cell>
          <cell r="B260" t="str">
            <v>Wachet Robert</v>
          </cell>
          <cell r="C260">
            <v>1978</v>
          </cell>
          <cell r="D260">
            <v>36</v>
          </cell>
          <cell r="E260" t="str">
            <v>AK-1</v>
          </cell>
          <cell r="F260" t="str">
            <v>M</v>
          </cell>
          <cell r="G260" t="str">
            <v>VÖE</v>
          </cell>
          <cell r="H260" t="str">
            <v>SK Vöest</v>
          </cell>
          <cell r="I260" t="str">
            <v>O</v>
          </cell>
          <cell r="J260" t="str">
            <v>I</v>
          </cell>
          <cell r="K260" t="str">
            <v>VÖE</v>
          </cell>
          <cell r="L260" t="str">
            <v>SK Vöest</v>
          </cell>
          <cell r="M260" t="str">
            <v>O</v>
          </cell>
          <cell r="N260">
            <v>28603</v>
          </cell>
        </row>
        <row r="261">
          <cell r="A261">
            <v>4145</v>
          </cell>
          <cell r="B261" t="str">
            <v>Abedini Alberto</v>
          </cell>
          <cell r="C261">
            <v>1972</v>
          </cell>
          <cell r="D261">
            <v>42</v>
          </cell>
          <cell r="E261" t="str">
            <v>AK-2</v>
          </cell>
          <cell r="F261" t="str">
            <v>M</v>
          </cell>
          <cell r="G261" t="str">
            <v>WEL</v>
          </cell>
          <cell r="H261" t="str">
            <v>ESV Wels</v>
          </cell>
          <cell r="I261" t="str">
            <v>O</v>
          </cell>
          <cell r="J261" t="str">
            <v>I</v>
          </cell>
          <cell r="K261" t="str">
            <v>WEL</v>
          </cell>
          <cell r="L261" t="str">
            <v>ESV Wels</v>
          </cell>
          <cell r="M261" t="str">
            <v>O</v>
          </cell>
          <cell r="N261">
            <v>26347</v>
          </cell>
        </row>
        <row r="262">
          <cell r="A262">
            <v>2737</v>
          </cell>
          <cell r="B262" t="str">
            <v>Ebner Christian</v>
          </cell>
          <cell r="C262">
            <v>1967</v>
          </cell>
          <cell r="D262">
            <v>47</v>
          </cell>
          <cell r="E262" t="str">
            <v>AK-3</v>
          </cell>
          <cell r="F262" t="str">
            <v>M</v>
          </cell>
          <cell r="G262" t="str">
            <v>WEL</v>
          </cell>
          <cell r="H262" t="str">
            <v>ESV Wels</v>
          </cell>
          <cell r="I262" t="str">
            <v>O</v>
          </cell>
          <cell r="J262" t="str">
            <v>I</v>
          </cell>
          <cell r="K262" t="str">
            <v>WEL</v>
          </cell>
          <cell r="L262" t="str">
            <v>ESV Wels</v>
          </cell>
          <cell r="M262" t="str">
            <v>O</v>
          </cell>
          <cell r="N262">
            <v>24768</v>
          </cell>
        </row>
        <row r="263">
          <cell r="A263">
            <v>4277</v>
          </cell>
          <cell r="B263" t="str">
            <v>Ebner Daniel</v>
          </cell>
          <cell r="C263">
            <v>1987</v>
          </cell>
          <cell r="D263">
            <v>27</v>
          </cell>
          <cell r="E263" t="str">
            <v>Allg. Klasse</v>
          </cell>
          <cell r="F263" t="str">
            <v>M</v>
          </cell>
          <cell r="G263" t="str">
            <v>WEL</v>
          </cell>
          <cell r="H263" t="str">
            <v>ESV Wels</v>
          </cell>
          <cell r="I263" t="str">
            <v>O</v>
          </cell>
          <cell r="J263" t="str">
            <v>I</v>
          </cell>
          <cell r="K263" t="str">
            <v>WEL</v>
          </cell>
          <cell r="L263" t="str">
            <v>ESV Wels</v>
          </cell>
          <cell r="M263" t="str">
            <v>O</v>
          </cell>
          <cell r="N263">
            <v>32108</v>
          </cell>
        </row>
        <row r="264">
          <cell r="A264">
            <v>4774</v>
          </cell>
          <cell r="B264" t="str">
            <v>Ebner Maximilian</v>
          </cell>
          <cell r="C264">
            <v>1999</v>
          </cell>
          <cell r="D264">
            <v>15</v>
          </cell>
          <cell r="E264" t="str">
            <v>U15-Jugend B</v>
          </cell>
          <cell r="F264" t="str">
            <v>M</v>
          </cell>
          <cell r="G264" t="str">
            <v>WEL</v>
          </cell>
          <cell r="H264" t="str">
            <v>ESV Wels</v>
          </cell>
          <cell r="I264" t="str">
            <v>O</v>
          </cell>
          <cell r="J264" t="str">
            <v>I</v>
          </cell>
          <cell r="K264" t="str">
            <v>WEL</v>
          </cell>
          <cell r="L264" t="str">
            <v>ESV Wels</v>
          </cell>
          <cell r="M264" t="str">
            <v>O</v>
          </cell>
          <cell r="N264">
            <v>36455</v>
          </cell>
        </row>
        <row r="265">
          <cell r="A265">
            <v>4812</v>
          </cell>
          <cell r="B265" t="str">
            <v>Feldhammer Kristina</v>
          </cell>
          <cell r="C265">
            <v>1991</v>
          </cell>
          <cell r="D265">
            <v>23</v>
          </cell>
          <cell r="E265" t="str">
            <v>U23</v>
          </cell>
          <cell r="F265" t="str">
            <v>W</v>
          </cell>
          <cell r="G265" t="str">
            <v>WEL</v>
          </cell>
          <cell r="H265" t="str">
            <v>ESV Wels</v>
          </cell>
          <cell r="I265" t="str">
            <v>O</v>
          </cell>
          <cell r="J265" t="str">
            <v>I</v>
          </cell>
          <cell r="K265" t="str">
            <v>WEL</v>
          </cell>
          <cell r="L265" t="str">
            <v>ESV Wels</v>
          </cell>
          <cell r="M265" t="str">
            <v>O</v>
          </cell>
          <cell r="N265">
            <v>33435</v>
          </cell>
        </row>
        <row r="266">
          <cell r="A266">
            <v>4782</v>
          </cell>
          <cell r="B266" t="str">
            <v>Hlavacek Dominik</v>
          </cell>
          <cell r="C266">
            <v>1990</v>
          </cell>
          <cell r="D266">
            <v>24</v>
          </cell>
          <cell r="E266" t="str">
            <v>Allg. Klasse</v>
          </cell>
          <cell r="F266" t="str">
            <v>M</v>
          </cell>
          <cell r="G266" t="str">
            <v>WEL</v>
          </cell>
          <cell r="H266" t="str">
            <v>ESV Wels</v>
          </cell>
          <cell r="I266" t="str">
            <v>O</v>
          </cell>
          <cell r="J266" t="str">
            <v>I</v>
          </cell>
          <cell r="K266" t="str">
            <v>WEL</v>
          </cell>
          <cell r="L266" t="str">
            <v>ESV Wels</v>
          </cell>
          <cell r="M266" t="str">
            <v>O</v>
          </cell>
          <cell r="N266">
            <v>33189</v>
          </cell>
        </row>
        <row r="267">
          <cell r="A267">
            <v>1240</v>
          </cell>
          <cell r="B267" t="str">
            <v>Hörmandinger Helmut</v>
          </cell>
          <cell r="C267">
            <v>1948</v>
          </cell>
          <cell r="D267">
            <v>66</v>
          </cell>
          <cell r="E267" t="str">
            <v>AK-7</v>
          </cell>
          <cell r="F267" t="str">
            <v>M</v>
          </cell>
          <cell r="G267" t="str">
            <v>WEL</v>
          </cell>
          <cell r="H267" t="str">
            <v>ESV Wels</v>
          </cell>
          <cell r="I267" t="str">
            <v>O</v>
          </cell>
          <cell r="J267" t="str">
            <v>I</v>
          </cell>
          <cell r="K267" t="str">
            <v>WEL</v>
          </cell>
          <cell r="L267" t="str">
            <v>ESV Wels</v>
          </cell>
          <cell r="M267" t="str">
            <v>O</v>
          </cell>
          <cell r="N267">
            <v>17608</v>
          </cell>
        </row>
        <row r="268">
          <cell r="A268">
            <v>4848</v>
          </cell>
          <cell r="B268" t="str">
            <v>Kraft Monika</v>
          </cell>
          <cell r="C268">
            <v>1986</v>
          </cell>
          <cell r="D268">
            <v>28</v>
          </cell>
          <cell r="E268" t="str">
            <v>Allg. Klasse</v>
          </cell>
          <cell r="F268" t="str">
            <v>W</v>
          </cell>
          <cell r="G268" t="str">
            <v>WEL</v>
          </cell>
          <cell r="H268" t="str">
            <v>ESV Wels</v>
          </cell>
          <cell r="I268" t="str">
            <v>O</v>
          </cell>
          <cell r="J268" t="str">
            <v>I</v>
          </cell>
          <cell r="K268" t="str">
            <v>WEL</v>
          </cell>
          <cell r="L268" t="str">
            <v>ESV Wels</v>
          </cell>
          <cell r="M268" t="str">
            <v>O</v>
          </cell>
          <cell r="N268">
            <v>31500</v>
          </cell>
        </row>
        <row r="269">
          <cell r="A269">
            <v>4181</v>
          </cell>
          <cell r="B269" t="str">
            <v>Krammer Christoph</v>
          </cell>
          <cell r="C269">
            <v>1987</v>
          </cell>
          <cell r="D269">
            <v>27</v>
          </cell>
          <cell r="E269" t="str">
            <v>Allg. Klasse</v>
          </cell>
          <cell r="F269" t="str">
            <v>M</v>
          </cell>
          <cell r="G269" t="str">
            <v>WEL</v>
          </cell>
          <cell r="H269" t="str">
            <v>ESV Wels</v>
          </cell>
          <cell r="I269" t="str">
            <v>O</v>
          </cell>
          <cell r="J269" t="str">
            <v>I</v>
          </cell>
          <cell r="K269" t="str">
            <v>WEL</v>
          </cell>
          <cell r="L269" t="str">
            <v>ESV Wels</v>
          </cell>
          <cell r="M269" t="str">
            <v>O</v>
          </cell>
          <cell r="N269">
            <v>31831</v>
          </cell>
        </row>
        <row r="270">
          <cell r="A270">
            <v>3044</v>
          </cell>
          <cell r="B270" t="str">
            <v>Lackner Friedrich</v>
          </cell>
          <cell r="C270">
            <v>1958</v>
          </cell>
          <cell r="D270">
            <v>56</v>
          </cell>
          <cell r="E270" t="str">
            <v>AK-5</v>
          </cell>
          <cell r="F270" t="str">
            <v>M</v>
          </cell>
          <cell r="G270" t="str">
            <v>WEL</v>
          </cell>
          <cell r="H270" t="str">
            <v>ESV Wels</v>
          </cell>
          <cell r="I270" t="str">
            <v>O</v>
          </cell>
          <cell r="J270" t="str">
            <v>I</v>
          </cell>
          <cell r="K270" t="str">
            <v>WEL</v>
          </cell>
          <cell r="L270" t="str">
            <v>ESV Wels</v>
          </cell>
          <cell r="M270" t="str">
            <v>O</v>
          </cell>
          <cell r="N270">
            <v>21481</v>
          </cell>
        </row>
        <row r="271">
          <cell r="A271">
            <v>4866</v>
          </cell>
          <cell r="B271" t="str">
            <v>Lehner Larissa</v>
          </cell>
          <cell r="C271">
            <v>2000</v>
          </cell>
          <cell r="D271">
            <v>14</v>
          </cell>
          <cell r="E271" t="str">
            <v>U15-Jugend B</v>
          </cell>
          <cell r="F271" t="str">
            <v>W</v>
          </cell>
          <cell r="G271" t="str">
            <v>WEL</v>
          </cell>
          <cell r="H271" t="str">
            <v>ESV Wels</v>
          </cell>
          <cell r="I271" t="str">
            <v>O</v>
          </cell>
          <cell r="J271" t="str">
            <v>I</v>
          </cell>
          <cell r="K271" t="str">
            <v>WEL</v>
          </cell>
          <cell r="L271" t="str">
            <v>ESV Wels</v>
          </cell>
          <cell r="M271" t="str">
            <v>O</v>
          </cell>
          <cell r="N271">
            <v>36890</v>
          </cell>
        </row>
        <row r="272">
          <cell r="A272">
            <v>4788</v>
          </cell>
          <cell r="B272" t="str">
            <v>Mitterer Peter</v>
          </cell>
          <cell r="C272">
            <v>1978</v>
          </cell>
          <cell r="D272">
            <v>36</v>
          </cell>
          <cell r="E272" t="str">
            <v>AK-1</v>
          </cell>
          <cell r="F272" t="str">
            <v>M</v>
          </cell>
          <cell r="G272" t="str">
            <v>WEL</v>
          </cell>
          <cell r="H272" t="str">
            <v>ESV Wels</v>
          </cell>
          <cell r="I272" t="str">
            <v>O</v>
          </cell>
          <cell r="J272" t="str">
            <v>I</v>
          </cell>
          <cell r="K272" t="str">
            <v>WEL</v>
          </cell>
          <cell r="L272" t="str">
            <v>ESV Wels</v>
          </cell>
          <cell r="M272" t="str">
            <v>O</v>
          </cell>
          <cell r="N272">
            <v>28529</v>
          </cell>
        </row>
        <row r="273">
          <cell r="A273">
            <v>4616</v>
          </cell>
          <cell r="B273" t="str">
            <v>Morina Zenun</v>
          </cell>
          <cell r="C273">
            <v>1996</v>
          </cell>
          <cell r="D273">
            <v>18</v>
          </cell>
          <cell r="E273" t="str">
            <v>U20-Junioren</v>
          </cell>
          <cell r="F273" t="str">
            <v>M</v>
          </cell>
          <cell r="G273" t="str">
            <v>BUK</v>
          </cell>
          <cell r="H273" t="str">
            <v>Union Buchkirchen</v>
          </cell>
          <cell r="I273" t="str">
            <v>O</v>
          </cell>
          <cell r="J273" t="str">
            <v>I</v>
          </cell>
          <cell r="K273" t="str">
            <v>WEL</v>
          </cell>
          <cell r="L273" t="str">
            <v>ESV Wels</v>
          </cell>
          <cell r="M273" t="str">
            <v>O</v>
          </cell>
          <cell r="N273">
            <v>35156</v>
          </cell>
        </row>
        <row r="274">
          <cell r="A274">
            <v>1243</v>
          </cell>
          <cell r="B274" t="str">
            <v>Pfaffenberger Josef</v>
          </cell>
          <cell r="C274">
            <v>1942</v>
          </cell>
          <cell r="D274">
            <v>72</v>
          </cell>
          <cell r="E274" t="str">
            <v>AK-8</v>
          </cell>
          <cell r="F274" t="str">
            <v>M</v>
          </cell>
          <cell r="G274" t="str">
            <v>WEL</v>
          </cell>
          <cell r="H274" t="str">
            <v>ESV Wels</v>
          </cell>
          <cell r="I274" t="str">
            <v>O</v>
          </cell>
          <cell r="J274" t="str">
            <v>I</v>
          </cell>
          <cell r="K274" t="str">
            <v>WEL</v>
          </cell>
          <cell r="L274" t="str">
            <v>ESV Wels</v>
          </cell>
          <cell r="M274" t="str">
            <v>O</v>
          </cell>
          <cell r="N274">
            <v>15397</v>
          </cell>
        </row>
        <row r="275">
          <cell r="A275">
            <v>3119</v>
          </cell>
          <cell r="B275" t="str">
            <v>Pfaffenberger Jürgen</v>
          </cell>
          <cell r="C275">
            <v>1971</v>
          </cell>
          <cell r="D275">
            <v>43</v>
          </cell>
          <cell r="E275" t="str">
            <v>AK-2</v>
          </cell>
          <cell r="F275" t="str">
            <v>M</v>
          </cell>
          <cell r="G275" t="str">
            <v>WEL</v>
          </cell>
          <cell r="H275" t="str">
            <v>ESV Wels</v>
          </cell>
          <cell r="I275" t="str">
            <v>O</v>
          </cell>
          <cell r="J275" t="str">
            <v>I</v>
          </cell>
          <cell r="K275" t="str">
            <v>WEL</v>
          </cell>
          <cell r="L275" t="str">
            <v>ESV Wels</v>
          </cell>
          <cell r="M275" t="str">
            <v>O</v>
          </cell>
          <cell r="N275">
            <v>26018</v>
          </cell>
        </row>
        <row r="276">
          <cell r="A276">
            <v>4721</v>
          </cell>
          <cell r="B276" t="str">
            <v>Pfaffenberger Mario</v>
          </cell>
          <cell r="C276">
            <v>1997</v>
          </cell>
          <cell r="D276">
            <v>17</v>
          </cell>
          <cell r="E276" t="str">
            <v>U17-Jugend A</v>
          </cell>
          <cell r="F276" t="str">
            <v>M</v>
          </cell>
          <cell r="G276" t="str">
            <v>WEL</v>
          </cell>
          <cell r="H276" t="str">
            <v>ESV Wels</v>
          </cell>
          <cell r="I276" t="str">
            <v>O</v>
          </cell>
          <cell r="J276" t="str">
            <v>I</v>
          </cell>
          <cell r="K276" t="str">
            <v>WEL</v>
          </cell>
          <cell r="L276" t="str">
            <v>ESV Wels</v>
          </cell>
          <cell r="M276" t="str">
            <v>O</v>
          </cell>
          <cell r="N276">
            <v>35696</v>
          </cell>
        </row>
        <row r="277">
          <cell r="A277">
            <v>4720</v>
          </cell>
          <cell r="B277" t="str">
            <v>Riedl Bernhard-Markus</v>
          </cell>
          <cell r="C277">
            <v>1988</v>
          </cell>
          <cell r="D277">
            <v>26</v>
          </cell>
          <cell r="E277" t="str">
            <v>Allg. Klasse</v>
          </cell>
          <cell r="F277" t="str">
            <v>M</v>
          </cell>
          <cell r="G277" t="str">
            <v>WEL</v>
          </cell>
          <cell r="H277" t="str">
            <v>ESV Wels</v>
          </cell>
          <cell r="I277" t="str">
            <v>O</v>
          </cell>
          <cell r="J277" t="str">
            <v>I</v>
          </cell>
          <cell r="K277" t="str">
            <v>WEL</v>
          </cell>
          <cell r="L277" t="str">
            <v>ESV Wels</v>
          </cell>
          <cell r="M277" t="str">
            <v>O</v>
          </cell>
          <cell r="N277">
            <v>32273</v>
          </cell>
        </row>
        <row r="278">
          <cell r="A278">
            <v>4847</v>
          </cell>
          <cell r="B278" t="str">
            <v>Roithinger Friedrich</v>
          </cell>
          <cell r="C278">
            <v>1954</v>
          </cell>
          <cell r="D278">
            <v>60</v>
          </cell>
          <cell r="E278" t="str">
            <v>AK-6</v>
          </cell>
          <cell r="F278" t="str">
            <v>M</v>
          </cell>
          <cell r="G278" t="str">
            <v>WEL</v>
          </cell>
          <cell r="H278" t="str">
            <v>ESV Wels</v>
          </cell>
          <cell r="I278" t="str">
            <v>O</v>
          </cell>
          <cell r="J278" t="str">
            <v>I</v>
          </cell>
          <cell r="K278" t="str">
            <v>WEL</v>
          </cell>
          <cell r="L278" t="str">
            <v>ESV Wels</v>
          </cell>
          <cell r="M278" t="str">
            <v>O</v>
          </cell>
          <cell r="N278">
            <v>19727</v>
          </cell>
        </row>
        <row r="279">
          <cell r="A279">
            <v>1245</v>
          </cell>
          <cell r="B279" t="str">
            <v>Ruff Georg</v>
          </cell>
          <cell r="C279">
            <v>1944</v>
          </cell>
          <cell r="D279">
            <v>70</v>
          </cell>
          <cell r="E279" t="str">
            <v>AK-8</v>
          </cell>
          <cell r="F279" t="str">
            <v>M</v>
          </cell>
          <cell r="G279" t="str">
            <v>WEL</v>
          </cell>
          <cell r="H279" t="str">
            <v>ESV Wels</v>
          </cell>
          <cell r="I279" t="str">
            <v>O</v>
          </cell>
          <cell r="J279" t="str">
            <v>I</v>
          </cell>
          <cell r="K279" t="str">
            <v>WEL</v>
          </cell>
          <cell r="L279" t="str">
            <v>ESV Wels</v>
          </cell>
          <cell r="M279" t="str">
            <v>O</v>
          </cell>
          <cell r="N279">
            <v>16521</v>
          </cell>
        </row>
        <row r="280">
          <cell r="A280">
            <v>3197</v>
          </cell>
          <cell r="B280" t="str">
            <v>Scherleitner Harald</v>
          </cell>
          <cell r="C280">
            <v>1971</v>
          </cell>
          <cell r="D280">
            <v>43</v>
          </cell>
          <cell r="E280" t="str">
            <v>AK-2</v>
          </cell>
          <cell r="F280" t="str">
            <v>M</v>
          </cell>
          <cell r="G280" t="str">
            <v>WEL</v>
          </cell>
          <cell r="H280" t="str">
            <v>ESV Wels</v>
          </cell>
          <cell r="I280" t="str">
            <v>O</v>
          </cell>
          <cell r="J280" t="str">
            <v>I</v>
          </cell>
          <cell r="K280" t="str">
            <v>WEL</v>
          </cell>
          <cell r="L280" t="str">
            <v>ESV Wels</v>
          </cell>
          <cell r="M280" t="str">
            <v>O</v>
          </cell>
          <cell r="N280">
            <v>26115</v>
          </cell>
        </row>
        <row r="281">
          <cell r="A281">
            <v>4859</v>
          </cell>
          <cell r="B281" t="str">
            <v>Bramberger Sebastian</v>
          </cell>
          <cell r="C281">
            <v>2000</v>
          </cell>
          <cell r="D281">
            <v>14</v>
          </cell>
          <cell r="E281" t="str">
            <v>U15-Jugend B</v>
          </cell>
          <cell r="F281" t="str">
            <v>M</v>
          </cell>
          <cell r="G281" t="str">
            <v>WEN</v>
          </cell>
          <cell r="H281" t="str">
            <v>AK Weng</v>
          </cell>
          <cell r="I281" t="str">
            <v>O</v>
          </cell>
          <cell r="J281" t="str">
            <v>I</v>
          </cell>
          <cell r="K281" t="str">
            <v>WEN</v>
          </cell>
          <cell r="L281" t="str">
            <v>AK Weng</v>
          </cell>
          <cell r="M281" t="str">
            <v>O</v>
          </cell>
          <cell r="N281">
            <v>36804</v>
          </cell>
        </row>
        <row r="282">
          <cell r="A282">
            <v>3659</v>
          </cell>
          <cell r="B282" t="str">
            <v>Mühlbacher Andreas</v>
          </cell>
          <cell r="C282">
            <v>1976</v>
          </cell>
          <cell r="D282">
            <v>38</v>
          </cell>
          <cell r="E282" t="str">
            <v>AK-1</v>
          </cell>
          <cell r="F282" t="str">
            <v>M</v>
          </cell>
          <cell r="G282" t="str">
            <v>WEN</v>
          </cell>
          <cell r="H282" t="str">
            <v>AK Weng</v>
          </cell>
          <cell r="I282" t="str">
            <v>O</v>
          </cell>
          <cell r="J282" t="str">
            <v>I</v>
          </cell>
          <cell r="K282" t="str">
            <v>WEN</v>
          </cell>
          <cell r="L282" t="str">
            <v>AK Weng</v>
          </cell>
          <cell r="M282" t="str">
            <v>O</v>
          </cell>
          <cell r="N282">
            <v>27985</v>
          </cell>
        </row>
        <row r="283">
          <cell r="A283">
            <v>4379</v>
          </cell>
          <cell r="B283" t="str">
            <v>Mühlbacher Christian</v>
          </cell>
          <cell r="C283">
            <v>1989</v>
          </cell>
          <cell r="D283">
            <v>25</v>
          </cell>
          <cell r="E283" t="str">
            <v>Allg. Klasse</v>
          </cell>
          <cell r="F283" t="str">
            <v>M</v>
          </cell>
          <cell r="G283" t="str">
            <v>WEN</v>
          </cell>
          <cell r="H283" t="str">
            <v>AK Weng</v>
          </cell>
          <cell r="I283" t="str">
            <v>O</v>
          </cell>
          <cell r="J283" t="str">
            <v>I</v>
          </cell>
          <cell r="K283" t="str">
            <v>WEN</v>
          </cell>
          <cell r="L283" t="str">
            <v>AK Weng</v>
          </cell>
          <cell r="M283" t="str">
            <v>O</v>
          </cell>
          <cell r="N283">
            <v>32781</v>
          </cell>
        </row>
        <row r="284">
          <cell r="A284">
            <v>4451</v>
          </cell>
          <cell r="B284" t="str">
            <v>Mühlbacher Josef</v>
          </cell>
          <cell r="C284">
            <v>1992</v>
          </cell>
          <cell r="D284">
            <v>22</v>
          </cell>
          <cell r="E284" t="str">
            <v>U23</v>
          </cell>
          <cell r="F284" t="str">
            <v>M</v>
          </cell>
          <cell r="G284" t="str">
            <v>WEN</v>
          </cell>
          <cell r="H284" t="str">
            <v>AK Weng</v>
          </cell>
          <cell r="I284" t="str">
            <v>O</v>
          </cell>
          <cell r="J284" t="str">
            <v>I</v>
          </cell>
          <cell r="K284" t="str">
            <v>WEN</v>
          </cell>
          <cell r="L284" t="str">
            <v>AK Weng</v>
          </cell>
          <cell r="M284" t="str">
            <v>O</v>
          </cell>
          <cell r="N284">
            <v>33899</v>
          </cell>
        </row>
        <row r="285">
          <cell r="A285">
            <v>4058</v>
          </cell>
          <cell r="B285" t="str">
            <v>Mühlbacher Martin</v>
          </cell>
          <cell r="C285">
            <v>1983</v>
          </cell>
          <cell r="D285">
            <v>31</v>
          </cell>
          <cell r="E285" t="str">
            <v>Allg. Klasse</v>
          </cell>
          <cell r="F285" t="str">
            <v>M</v>
          </cell>
          <cell r="G285" t="str">
            <v>WEN</v>
          </cell>
          <cell r="H285" t="str">
            <v>AK Weng</v>
          </cell>
          <cell r="I285" t="str">
            <v>O</v>
          </cell>
          <cell r="J285" t="str">
            <v>I</v>
          </cell>
          <cell r="K285" t="str">
            <v>WEN</v>
          </cell>
          <cell r="L285" t="str">
            <v>AK Weng</v>
          </cell>
          <cell r="M285" t="str">
            <v>O</v>
          </cell>
          <cell r="N285">
            <v>30679</v>
          </cell>
        </row>
        <row r="286">
          <cell r="A286">
            <v>3349</v>
          </cell>
          <cell r="B286" t="str">
            <v>Resch Harald</v>
          </cell>
          <cell r="C286">
            <v>1957</v>
          </cell>
          <cell r="D286">
            <v>57</v>
          </cell>
          <cell r="E286" t="str">
            <v>AK-5</v>
          </cell>
          <cell r="F286" t="str">
            <v>M</v>
          </cell>
          <cell r="G286" t="str">
            <v>WEN</v>
          </cell>
          <cell r="H286" t="str">
            <v>AK Weng</v>
          </cell>
          <cell r="I286" t="str">
            <v>O</v>
          </cell>
          <cell r="J286" t="str">
            <v>I</v>
          </cell>
          <cell r="K286" t="str">
            <v>WEN</v>
          </cell>
          <cell r="L286" t="str">
            <v>AK Weng</v>
          </cell>
          <cell r="M286" t="str">
            <v>O</v>
          </cell>
          <cell r="N286">
            <v>21016</v>
          </cell>
        </row>
        <row r="287">
          <cell r="A287">
            <v>612</v>
          </cell>
          <cell r="B287" t="str">
            <v>Schöberl Johann</v>
          </cell>
          <cell r="C287">
            <v>1952</v>
          </cell>
          <cell r="D287">
            <v>62</v>
          </cell>
          <cell r="E287" t="str">
            <v>AK-6</v>
          </cell>
          <cell r="F287" t="str">
            <v>M</v>
          </cell>
          <cell r="G287" t="str">
            <v>WEN</v>
          </cell>
          <cell r="H287" t="str">
            <v>AK Weng</v>
          </cell>
          <cell r="I287" t="str">
            <v>O</v>
          </cell>
          <cell r="J287" t="str">
            <v>I</v>
          </cell>
          <cell r="K287" t="str">
            <v>WEN</v>
          </cell>
          <cell r="L287" t="str">
            <v>AK Weng</v>
          </cell>
          <cell r="M287" t="str">
            <v>O</v>
          </cell>
          <cell r="N287">
            <v>19084</v>
          </cell>
        </row>
        <row r="288">
          <cell r="B288" t="str">
            <v>STM</v>
          </cell>
        </row>
        <row r="289">
          <cell r="A289">
            <v>4665</v>
          </cell>
          <cell r="B289" t="str">
            <v>Aumann Robert</v>
          </cell>
          <cell r="C289">
            <v>1996</v>
          </cell>
          <cell r="D289">
            <v>18</v>
          </cell>
          <cell r="E289" t="str">
            <v>U20-Junioren</v>
          </cell>
          <cell r="F289" t="str">
            <v>M</v>
          </cell>
          <cell r="G289" t="str">
            <v>BRM</v>
          </cell>
          <cell r="H289" t="str">
            <v>ATUS Bruck / Mur</v>
          </cell>
          <cell r="I289" t="str">
            <v>ST</v>
          </cell>
          <cell r="J289" t="str">
            <v>I</v>
          </cell>
          <cell r="K289" t="str">
            <v>BRM</v>
          </cell>
          <cell r="L289" t="str">
            <v>ATUS Bruck / Mur</v>
          </cell>
          <cell r="M289" t="str">
            <v>ST</v>
          </cell>
          <cell r="N289">
            <v>35426</v>
          </cell>
        </row>
        <row r="290">
          <cell r="A290">
            <v>4393</v>
          </cell>
          <cell r="B290" t="str">
            <v>Bologa Robert</v>
          </cell>
          <cell r="C290">
            <v>1990</v>
          </cell>
          <cell r="D290">
            <v>24</v>
          </cell>
          <cell r="E290" t="str">
            <v>Allg. Klasse</v>
          </cell>
          <cell r="F290" t="str">
            <v>M</v>
          </cell>
          <cell r="G290" t="str">
            <v>BRM</v>
          </cell>
          <cell r="H290" t="str">
            <v>ATUS Bruck / Mur</v>
          </cell>
          <cell r="I290" t="str">
            <v>ST</v>
          </cell>
          <cell r="J290" t="str">
            <v>I</v>
          </cell>
          <cell r="K290" t="str">
            <v>BRM</v>
          </cell>
          <cell r="L290" t="str">
            <v>ATUS Bruck / Mur</v>
          </cell>
          <cell r="M290" t="str">
            <v>ST</v>
          </cell>
          <cell r="N290">
            <v>33225</v>
          </cell>
        </row>
        <row r="291">
          <cell r="A291">
            <v>4793</v>
          </cell>
          <cell r="B291" t="str">
            <v>Friesser Fabian</v>
          </cell>
          <cell r="C291">
            <v>1998</v>
          </cell>
          <cell r="D291">
            <v>16</v>
          </cell>
          <cell r="E291" t="str">
            <v>U17-Jugend A</v>
          </cell>
          <cell r="F291" t="str">
            <v>M</v>
          </cell>
          <cell r="G291" t="str">
            <v>BRM</v>
          </cell>
          <cell r="H291" t="str">
            <v>ATUS Bruck / Mur</v>
          </cell>
          <cell r="I291" t="str">
            <v>ST</v>
          </cell>
          <cell r="J291" t="str">
            <v>I</v>
          </cell>
          <cell r="K291" t="str">
            <v>BRM</v>
          </cell>
          <cell r="L291" t="str">
            <v>ATUS Bruck / Mur</v>
          </cell>
          <cell r="M291" t="str">
            <v>ST</v>
          </cell>
          <cell r="N291">
            <v>35878</v>
          </cell>
        </row>
        <row r="292">
          <cell r="A292">
            <v>641</v>
          </cell>
          <cell r="B292" t="str">
            <v>Huber Otto</v>
          </cell>
          <cell r="C292">
            <v>1933</v>
          </cell>
          <cell r="D292">
            <v>81</v>
          </cell>
          <cell r="E292" t="str">
            <v>AK-10</v>
          </cell>
          <cell r="F292" t="str">
            <v>M</v>
          </cell>
          <cell r="G292" t="str">
            <v>BRM</v>
          </cell>
          <cell r="H292" t="str">
            <v>ATUS Bruck / Mur</v>
          </cell>
          <cell r="I292" t="str">
            <v>ST</v>
          </cell>
          <cell r="J292" t="str">
            <v>I</v>
          </cell>
          <cell r="K292" t="str">
            <v>BRM</v>
          </cell>
          <cell r="L292" t="str">
            <v>ATUS Bruck / Mur</v>
          </cell>
          <cell r="M292" t="str">
            <v>ST</v>
          </cell>
          <cell r="N292">
            <v>12218</v>
          </cell>
        </row>
        <row r="293">
          <cell r="A293">
            <v>4445</v>
          </cell>
          <cell r="B293" t="str">
            <v>Kathrein Christian</v>
          </cell>
          <cell r="C293">
            <v>1992</v>
          </cell>
          <cell r="D293">
            <v>22</v>
          </cell>
          <cell r="E293" t="str">
            <v>U23</v>
          </cell>
          <cell r="F293" t="str">
            <v>M</v>
          </cell>
          <cell r="G293" t="str">
            <v>BRM</v>
          </cell>
          <cell r="H293" t="str">
            <v>ATUS Bruck / Mur</v>
          </cell>
          <cell r="I293" t="str">
            <v>ST</v>
          </cell>
          <cell r="J293" t="str">
            <v>I</v>
          </cell>
          <cell r="K293" t="str">
            <v>BRM</v>
          </cell>
          <cell r="L293" t="str">
            <v>ATUS Bruck / Mur</v>
          </cell>
          <cell r="M293" t="str">
            <v>ST</v>
          </cell>
          <cell r="N293">
            <v>33848</v>
          </cell>
        </row>
        <row r="294">
          <cell r="A294">
            <v>4394</v>
          </cell>
          <cell r="B294" t="str">
            <v>Marintscheschki Martin</v>
          </cell>
          <cell r="C294">
            <v>1991</v>
          </cell>
          <cell r="D294">
            <v>23</v>
          </cell>
          <cell r="E294" t="str">
            <v>U23</v>
          </cell>
          <cell r="F294" t="str">
            <v>M</v>
          </cell>
          <cell r="G294" t="str">
            <v>BRM</v>
          </cell>
          <cell r="H294" t="str">
            <v>ATUS Bruck / Mur</v>
          </cell>
          <cell r="I294" t="str">
            <v>ST</v>
          </cell>
          <cell r="J294" t="str">
            <v>I</v>
          </cell>
          <cell r="K294" t="str">
            <v>BRM</v>
          </cell>
          <cell r="L294" t="str">
            <v>ATUS Bruck / Mur</v>
          </cell>
          <cell r="M294" t="str">
            <v>ST</v>
          </cell>
          <cell r="N294">
            <v>33375</v>
          </cell>
        </row>
        <row r="295">
          <cell r="A295">
            <v>2109</v>
          </cell>
          <cell r="B295" t="str">
            <v>Pengg Gerhard</v>
          </cell>
          <cell r="C295">
            <v>1957</v>
          </cell>
          <cell r="D295">
            <v>57</v>
          </cell>
          <cell r="E295" t="str">
            <v>AK-5</v>
          </cell>
          <cell r="F295" t="str">
            <v>M</v>
          </cell>
          <cell r="G295" t="str">
            <v>BRM</v>
          </cell>
          <cell r="H295" t="str">
            <v>ATUS Bruck / Mur</v>
          </cell>
          <cell r="I295" t="str">
            <v>ST</v>
          </cell>
          <cell r="J295" t="str">
            <v>I</v>
          </cell>
          <cell r="K295" t="str">
            <v>BRM</v>
          </cell>
          <cell r="L295" t="str">
            <v>ATUS Bruck / Mur</v>
          </cell>
          <cell r="M295" t="str">
            <v>ST</v>
          </cell>
          <cell r="N295">
            <v>20961</v>
          </cell>
        </row>
        <row r="296">
          <cell r="A296">
            <v>4840</v>
          </cell>
          <cell r="B296" t="str">
            <v>Reithofer Felix</v>
          </cell>
          <cell r="C296">
            <v>2000</v>
          </cell>
          <cell r="D296">
            <v>14</v>
          </cell>
          <cell r="E296" t="str">
            <v>U15-Jugend B</v>
          </cell>
          <cell r="F296" t="str">
            <v>M</v>
          </cell>
          <cell r="G296" t="str">
            <v>BRM</v>
          </cell>
          <cell r="H296" t="str">
            <v>ATUS Bruck / Mur</v>
          </cell>
          <cell r="I296" t="str">
            <v>ST</v>
          </cell>
          <cell r="J296" t="str">
            <v>I</v>
          </cell>
          <cell r="K296" t="str">
            <v>BRM</v>
          </cell>
          <cell r="L296" t="str">
            <v>ATUS Bruck / Mur</v>
          </cell>
          <cell r="M296" t="str">
            <v>ST</v>
          </cell>
          <cell r="N296">
            <v>36714</v>
          </cell>
        </row>
        <row r="297">
          <cell r="A297">
            <v>4449</v>
          </cell>
          <cell r="B297" t="str">
            <v>Steinberger Johanna</v>
          </cell>
          <cell r="C297">
            <v>1992</v>
          </cell>
          <cell r="D297">
            <v>22</v>
          </cell>
          <cell r="E297" t="str">
            <v>U23</v>
          </cell>
          <cell r="F297" t="str">
            <v>W</v>
          </cell>
          <cell r="G297" t="str">
            <v>BRM</v>
          </cell>
          <cell r="H297" t="str">
            <v>ATUS Bruck / Mur</v>
          </cell>
          <cell r="I297" t="str">
            <v>ST</v>
          </cell>
          <cell r="J297" t="str">
            <v>I</v>
          </cell>
          <cell r="K297" t="str">
            <v>BRM</v>
          </cell>
          <cell r="L297" t="str">
            <v>ATUS Bruck / Mur</v>
          </cell>
          <cell r="M297" t="str">
            <v>ST</v>
          </cell>
          <cell r="N297">
            <v>33775</v>
          </cell>
        </row>
        <row r="298">
          <cell r="A298">
            <v>4744</v>
          </cell>
          <cell r="B298" t="str">
            <v>Tischler Maximilian</v>
          </cell>
          <cell r="C298">
            <v>1997</v>
          </cell>
          <cell r="D298">
            <v>17</v>
          </cell>
          <cell r="E298" t="str">
            <v>U17-Jugend A</v>
          </cell>
          <cell r="F298" t="str">
            <v>M</v>
          </cell>
          <cell r="G298" t="str">
            <v>BRM</v>
          </cell>
          <cell r="H298" t="str">
            <v>ATUS Bruck / Mur</v>
          </cell>
          <cell r="I298" t="str">
            <v>ST</v>
          </cell>
          <cell r="J298" t="str">
            <v>I</v>
          </cell>
          <cell r="K298" t="str">
            <v>BRM</v>
          </cell>
          <cell r="L298" t="str">
            <v>ATUS Bruck / Mur</v>
          </cell>
          <cell r="M298" t="str">
            <v>ST</v>
          </cell>
          <cell r="N298">
            <v>35585</v>
          </cell>
        </row>
        <row r="299">
          <cell r="A299">
            <v>4792</v>
          </cell>
          <cell r="B299" t="str">
            <v>Tischler Paul</v>
          </cell>
          <cell r="C299">
            <v>1997</v>
          </cell>
          <cell r="D299">
            <v>17</v>
          </cell>
          <cell r="E299" t="str">
            <v>U17-Jugend A</v>
          </cell>
          <cell r="F299" t="str">
            <v>M</v>
          </cell>
          <cell r="G299" t="str">
            <v>BRM</v>
          </cell>
          <cell r="H299" t="str">
            <v>ATUS Bruck / Mur</v>
          </cell>
          <cell r="I299" t="str">
            <v>ST</v>
          </cell>
          <cell r="J299" t="str">
            <v>I</v>
          </cell>
          <cell r="K299" t="str">
            <v>BRM</v>
          </cell>
          <cell r="L299" t="str">
            <v>ATUS Bruck / Mur</v>
          </cell>
          <cell r="M299" t="str">
            <v>ST</v>
          </cell>
          <cell r="N299">
            <v>35585</v>
          </cell>
        </row>
        <row r="300">
          <cell r="A300">
            <v>4037</v>
          </cell>
          <cell r="B300" t="str">
            <v>Diglas Ernst</v>
          </cell>
          <cell r="C300">
            <v>1983</v>
          </cell>
          <cell r="D300">
            <v>31</v>
          </cell>
          <cell r="E300" t="str">
            <v>Allg. Klasse</v>
          </cell>
          <cell r="F300" t="str">
            <v>M</v>
          </cell>
          <cell r="G300" t="str">
            <v>FEL</v>
          </cell>
          <cell r="H300" t="str">
            <v>AC ASKÖ Feldkirchen</v>
          </cell>
          <cell r="I300" t="str">
            <v>ST</v>
          </cell>
          <cell r="J300" t="str">
            <v>I</v>
          </cell>
          <cell r="K300" t="str">
            <v>FEL</v>
          </cell>
          <cell r="L300" t="str">
            <v>AC ASKÖ Feldkirchen</v>
          </cell>
          <cell r="M300" t="str">
            <v>ST</v>
          </cell>
          <cell r="N300">
            <v>30389</v>
          </cell>
        </row>
        <row r="301">
          <cell r="A301">
            <v>3302</v>
          </cell>
          <cell r="B301" t="str">
            <v>Greiner Thomas</v>
          </cell>
          <cell r="C301">
            <v>1973</v>
          </cell>
          <cell r="D301">
            <v>41</v>
          </cell>
          <cell r="E301" t="str">
            <v>AK-2</v>
          </cell>
          <cell r="F301" t="str">
            <v>M</v>
          </cell>
          <cell r="G301" t="str">
            <v>FEL</v>
          </cell>
          <cell r="H301" t="str">
            <v>AC ASKÖ Feldkirchen</v>
          </cell>
          <cell r="I301" t="str">
            <v>ST</v>
          </cell>
          <cell r="J301" t="str">
            <v>I</v>
          </cell>
          <cell r="K301" t="str">
            <v>FEL</v>
          </cell>
          <cell r="L301" t="str">
            <v>AC ASKÖ Feldkirchen</v>
          </cell>
          <cell r="M301" t="str">
            <v>ST</v>
          </cell>
          <cell r="N301">
            <v>26718</v>
          </cell>
        </row>
        <row r="302">
          <cell r="A302">
            <v>4723</v>
          </cell>
          <cell r="B302" t="str">
            <v>Jöbstl Markus</v>
          </cell>
          <cell r="C302">
            <v>1998</v>
          </cell>
          <cell r="D302">
            <v>16</v>
          </cell>
          <cell r="E302" t="str">
            <v>U17-Jugend A</v>
          </cell>
          <cell r="F302" t="str">
            <v>M</v>
          </cell>
          <cell r="G302" t="str">
            <v>FEL</v>
          </cell>
          <cell r="H302" t="str">
            <v>AC ASKÖ Feldkirchen</v>
          </cell>
          <cell r="I302" t="str">
            <v>ST</v>
          </cell>
          <cell r="J302" t="str">
            <v>I</v>
          </cell>
          <cell r="K302" t="str">
            <v>FEL</v>
          </cell>
          <cell r="L302" t="str">
            <v>AC ASKÖ Feldkirchen</v>
          </cell>
          <cell r="M302" t="str">
            <v>ST</v>
          </cell>
          <cell r="N302">
            <v>35910</v>
          </cell>
        </row>
        <row r="303">
          <cell r="A303">
            <v>4718</v>
          </cell>
          <cell r="B303" t="str">
            <v>Pichler Dominic</v>
          </cell>
          <cell r="C303">
            <v>1992</v>
          </cell>
          <cell r="D303">
            <v>22</v>
          </cell>
          <cell r="E303" t="str">
            <v>U23</v>
          </cell>
          <cell r="F303" t="str">
            <v>M</v>
          </cell>
          <cell r="G303" t="str">
            <v>FEL</v>
          </cell>
          <cell r="H303" t="str">
            <v>AC ASKÖ Feldkirchen</v>
          </cell>
          <cell r="I303" t="str">
            <v>ST</v>
          </cell>
          <cell r="J303" t="str">
            <v>I</v>
          </cell>
          <cell r="K303" t="str">
            <v>FEL</v>
          </cell>
          <cell r="L303" t="str">
            <v>AC ASKÖ Feldkirchen</v>
          </cell>
          <cell r="M303" t="str">
            <v>ST</v>
          </cell>
          <cell r="N303">
            <v>33909</v>
          </cell>
        </row>
        <row r="304">
          <cell r="A304">
            <v>4729</v>
          </cell>
          <cell r="B304" t="str">
            <v>Pöcher Stefan</v>
          </cell>
          <cell r="C304">
            <v>1997</v>
          </cell>
          <cell r="D304">
            <v>17</v>
          </cell>
          <cell r="E304" t="str">
            <v>U17-Jugend A</v>
          </cell>
          <cell r="F304" t="str">
            <v>M</v>
          </cell>
          <cell r="G304" t="str">
            <v>FEL</v>
          </cell>
          <cell r="H304" t="str">
            <v>AC ASKÖ Feldkirchen</v>
          </cell>
          <cell r="I304" t="str">
            <v>ST</v>
          </cell>
          <cell r="J304" t="str">
            <v>I</v>
          </cell>
          <cell r="K304" t="str">
            <v>FEL</v>
          </cell>
          <cell r="L304" t="str">
            <v>AC ASKÖ Feldkirchen</v>
          </cell>
          <cell r="M304" t="str">
            <v>ST</v>
          </cell>
          <cell r="N304">
            <v>35578</v>
          </cell>
        </row>
        <row r="305">
          <cell r="A305">
            <v>4241</v>
          </cell>
          <cell r="B305" t="str">
            <v>Prasser Wolfgang</v>
          </cell>
          <cell r="C305">
            <v>1979</v>
          </cell>
          <cell r="D305">
            <v>35</v>
          </cell>
          <cell r="E305" t="str">
            <v>AK-1</v>
          </cell>
          <cell r="F305" t="str">
            <v>M</v>
          </cell>
          <cell r="G305" t="str">
            <v>FEL</v>
          </cell>
          <cell r="H305" t="str">
            <v>AC ASKÖ Feldkirchen</v>
          </cell>
          <cell r="I305" t="str">
            <v>ST</v>
          </cell>
          <cell r="J305" t="str">
            <v>I</v>
          </cell>
          <cell r="K305" t="str">
            <v>FEL</v>
          </cell>
          <cell r="L305" t="str">
            <v>AC ASKÖ Feldkirchen</v>
          </cell>
          <cell r="M305" t="str">
            <v>ST</v>
          </cell>
          <cell r="N305">
            <v>28973</v>
          </cell>
        </row>
        <row r="306">
          <cell r="A306">
            <v>805</v>
          </cell>
          <cell r="B306" t="str">
            <v>Pulsinger Gerhard</v>
          </cell>
          <cell r="C306">
            <v>1952</v>
          </cell>
          <cell r="D306">
            <v>62</v>
          </cell>
          <cell r="E306" t="str">
            <v>AK-6</v>
          </cell>
          <cell r="F306" t="str">
            <v>M</v>
          </cell>
          <cell r="G306" t="str">
            <v>FEL</v>
          </cell>
          <cell r="H306" t="str">
            <v>AC ASKÖ Feldkirchen</v>
          </cell>
          <cell r="I306" t="str">
            <v>ST</v>
          </cell>
          <cell r="J306" t="str">
            <v>I</v>
          </cell>
          <cell r="K306" t="str">
            <v>FEL</v>
          </cell>
          <cell r="L306" t="str">
            <v>AC ASKÖ Feldkirchen</v>
          </cell>
          <cell r="M306" t="str">
            <v>ST</v>
          </cell>
          <cell r="N306">
            <v>19276</v>
          </cell>
        </row>
        <row r="307">
          <cell r="A307">
            <v>4821</v>
          </cell>
          <cell r="B307" t="str">
            <v>Schuster Georg</v>
          </cell>
          <cell r="C307">
            <v>1988</v>
          </cell>
          <cell r="D307">
            <v>26</v>
          </cell>
          <cell r="E307" t="str">
            <v>Allg. Klasse</v>
          </cell>
          <cell r="F307" t="str">
            <v>M</v>
          </cell>
          <cell r="G307" t="str">
            <v>FEL</v>
          </cell>
          <cell r="H307" t="str">
            <v>AC ASKÖ Feldkirchen</v>
          </cell>
          <cell r="I307" t="str">
            <v>ST</v>
          </cell>
          <cell r="J307" t="str">
            <v>I</v>
          </cell>
          <cell r="K307" t="str">
            <v>FEL</v>
          </cell>
          <cell r="L307" t="str">
            <v>AC ASKÖ Feldkirchen</v>
          </cell>
          <cell r="M307" t="str">
            <v>ST</v>
          </cell>
          <cell r="N307">
            <v>32455</v>
          </cell>
        </row>
        <row r="308">
          <cell r="A308">
            <v>4795</v>
          </cell>
          <cell r="B308" t="str">
            <v>Schweiger Karl</v>
          </cell>
          <cell r="C308">
            <v>1981</v>
          </cell>
          <cell r="D308">
            <v>33</v>
          </cell>
          <cell r="E308" t="str">
            <v>Allg. Klasse</v>
          </cell>
          <cell r="F308" t="str">
            <v>M</v>
          </cell>
          <cell r="G308" t="str">
            <v>FEL</v>
          </cell>
          <cell r="H308" t="str">
            <v>AC ASKÖ Feldkirchen</v>
          </cell>
          <cell r="I308" t="str">
            <v>ST</v>
          </cell>
          <cell r="J308" t="str">
            <v>I</v>
          </cell>
          <cell r="K308" t="str">
            <v>FEL</v>
          </cell>
          <cell r="L308" t="str">
            <v>AC ASKÖ Feldkirchen</v>
          </cell>
          <cell r="M308" t="str">
            <v>ST</v>
          </cell>
          <cell r="N308">
            <v>29737</v>
          </cell>
        </row>
        <row r="309">
          <cell r="A309">
            <v>4193</v>
          </cell>
          <cell r="B309" t="str">
            <v>Stolz Patrick</v>
          </cell>
          <cell r="C309">
            <v>1983</v>
          </cell>
          <cell r="D309">
            <v>31</v>
          </cell>
          <cell r="E309" t="str">
            <v>Allg. Klasse</v>
          </cell>
          <cell r="F309" t="str">
            <v>M</v>
          </cell>
          <cell r="G309" t="str">
            <v>FEL</v>
          </cell>
          <cell r="H309" t="str">
            <v>AC ASKÖ Feldkirchen</v>
          </cell>
          <cell r="I309" t="str">
            <v>ST</v>
          </cell>
          <cell r="J309" t="str">
            <v>I</v>
          </cell>
          <cell r="K309" t="str">
            <v>FEL</v>
          </cell>
          <cell r="L309" t="str">
            <v>AC ASKÖ Feldkirchen</v>
          </cell>
          <cell r="M309" t="str">
            <v>ST</v>
          </cell>
          <cell r="N309">
            <v>30499</v>
          </cell>
        </row>
        <row r="310">
          <cell r="A310">
            <v>4347</v>
          </cell>
          <cell r="B310" t="str">
            <v>Troni Dmitri</v>
          </cell>
          <cell r="C310">
            <v>1989</v>
          </cell>
          <cell r="D310">
            <v>25</v>
          </cell>
          <cell r="E310" t="str">
            <v>Allg. Klasse</v>
          </cell>
          <cell r="F310" t="str">
            <v>M</v>
          </cell>
          <cell r="G310" t="str">
            <v>FEL</v>
          </cell>
          <cell r="H310" t="str">
            <v>AC ASKÖ Feldkirchen</v>
          </cell>
          <cell r="I310" t="str">
            <v>ST</v>
          </cell>
          <cell r="J310" t="str">
            <v>I</v>
          </cell>
          <cell r="K310" t="str">
            <v>FEL</v>
          </cell>
          <cell r="L310" t="str">
            <v>AC ASKÖ Feldkirchen</v>
          </cell>
          <cell r="M310" t="str">
            <v>ST</v>
          </cell>
          <cell r="N310">
            <v>32789</v>
          </cell>
        </row>
        <row r="311">
          <cell r="A311">
            <v>4800</v>
          </cell>
          <cell r="B311" t="str">
            <v>Urbas Anna</v>
          </cell>
          <cell r="C311">
            <v>1982</v>
          </cell>
          <cell r="D311">
            <v>32</v>
          </cell>
          <cell r="E311" t="str">
            <v>Allg. Klasse</v>
          </cell>
          <cell r="F311" t="str">
            <v>W</v>
          </cell>
          <cell r="G311" t="str">
            <v>FEL</v>
          </cell>
          <cell r="H311" t="str">
            <v>AC ASKÖ Feldkirchen</v>
          </cell>
          <cell r="I311" t="str">
            <v>ST</v>
          </cell>
          <cell r="J311" t="str">
            <v>I</v>
          </cell>
          <cell r="K311" t="str">
            <v>FEL</v>
          </cell>
          <cell r="L311" t="str">
            <v>AC ASKÖ Feldkirchen</v>
          </cell>
          <cell r="M311" t="str">
            <v>ST</v>
          </cell>
          <cell r="N311">
            <v>30216</v>
          </cell>
        </row>
        <row r="312">
          <cell r="A312">
            <v>4785</v>
          </cell>
          <cell r="B312" t="str">
            <v>Schinko Marcel</v>
          </cell>
          <cell r="C312">
            <v>1999</v>
          </cell>
          <cell r="D312">
            <v>15</v>
          </cell>
          <cell r="E312" t="str">
            <v>U15-Jugend B</v>
          </cell>
          <cell r="F312" t="str">
            <v>M</v>
          </cell>
          <cell r="G312" t="str">
            <v>GRAZ</v>
          </cell>
          <cell r="H312" t="str">
            <v>AC Vorwärts Graz</v>
          </cell>
          <cell r="I312" t="str">
            <v>ST</v>
          </cell>
          <cell r="J312" t="str">
            <v>I</v>
          </cell>
          <cell r="K312" t="str">
            <v>GRAZ</v>
          </cell>
          <cell r="L312" t="str">
            <v>AC Vorwärts Graz</v>
          </cell>
          <cell r="M312" t="str">
            <v>ST</v>
          </cell>
          <cell r="N312">
            <v>36419</v>
          </cell>
        </row>
        <row r="313">
          <cell r="A313">
            <v>4838</v>
          </cell>
          <cell r="B313" t="str">
            <v>Stemmer Alexander</v>
          </cell>
          <cell r="C313">
            <v>2000</v>
          </cell>
          <cell r="D313">
            <v>14</v>
          </cell>
          <cell r="E313" t="str">
            <v>U15-Jugend B</v>
          </cell>
          <cell r="F313" t="str">
            <v>M</v>
          </cell>
          <cell r="G313" t="str">
            <v>GRAZ</v>
          </cell>
          <cell r="H313" t="str">
            <v>AC Vorwärts Graz</v>
          </cell>
          <cell r="I313" t="str">
            <v>ST</v>
          </cell>
          <cell r="J313" t="str">
            <v>I</v>
          </cell>
          <cell r="K313" t="str">
            <v>GRAZ</v>
          </cell>
          <cell r="L313" t="str">
            <v>AC Vorwärts Graz</v>
          </cell>
          <cell r="M313" t="str">
            <v>ST</v>
          </cell>
          <cell r="N313">
            <v>36679</v>
          </cell>
        </row>
        <row r="314">
          <cell r="A314">
            <v>4607</v>
          </cell>
          <cell r="B314" t="str">
            <v>Fink Alexander</v>
          </cell>
          <cell r="C314">
            <v>1996</v>
          </cell>
          <cell r="D314">
            <v>18</v>
          </cell>
          <cell r="E314" t="str">
            <v>U20-Junioren</v>
          </cell>
          <cell r="F314" t="str">
            <v>M</v>
          </cell>
          <cell r="G314" t="str">
            <v>ÖBL</v>
          </cell>
          <cell r="H314" t="str">
            <v>AK Union Öblarn</v>
          </cell>
          <cell r="I314" t="str">
            <v>ST</v>
          </cell>
          <cell r="J314" t="str">
            <v>I</v>
          </cell>
          <cell r="K314" t="str">
            <v>ÖBL</v>
          </cell>
          <cell r="L314" t="str">
            <v>AK Union Öblarn</v>
          </cell>
          <cell r="M314" t="str">
            <v>ST</v>
          </cell>
          <cell r="N314">
            <v>35193</v>
          </cell>
        </row>
        <row r="315">
          <cell r="A315">
            <v>4704</v>
          </cell>
          <cell r="B315" t="str">
            <v>Gasteiner Hannes</v>
          </cell>
          <cell r="C315">
            <v>1995</v>
          </cell>
          <cell r="D315">
            <v>19</v>
          </cell>
          <cell r="E315" t="str">
            <v>U20-Junioren</v>
          </cell>
          <cell r="F315" t="str">
            <v>M</v>
          </cell>
          <cell r="G315" t="str">
            <v>ÖBL</v>
          </cell>
          <cell r="H315" t="str">
            <v>AK Union Öblarn</v>
          </cell>
          <cell r="I315" t="str">
            <v>ST</v>
          </cell>
          <cell r="J315" t="str">
            <v>I</v>
          </cell>
          <cell r="K315" t="str">
            <v>ÖBL</v>
          </cell>
          <cell r="L315" t="str">
            <v>AK Union Öblarn</v>
          </cell>
          <cell r="M315" t="str">
            <v>ST</v>
          </cell>
          <cell r="N315">
            <v>34873</v>
          </cell>
        </row>
        <row r="316">
          <cell r="A316">
            <v>3990</v>
          </cell>
          <cell r="B316" t="str">
            <v>Gruber Gert</v>
          </cell>
          <cell r="C316">
            <v>1982</v>
          </cell>
          <cell r="D316">
            <v>32</v>
          </cell>
          <cell r="E316" t="str">
            <v>Allg. Klasse</v>
          </cell>
          <cell r="F316" t="str">
            <v>M</v>
          </cell>
          <cell r="G316" t="str">
            <v>ÖBL</v>
          </cell>
          <cell r="H316" t="str">
            <v>AK Union Öblarn</v>
          </cell>
          <cell r="I316" t="str">
            <v>ST</v>
          </cell>
          <cell r="J316" t="str">
            <v>I</v>
          </cell>
          <cell r="K316" t="str">
            <v>ÖBL</v>
          </cell>
          <cell r="L316" t="str">
            <v>AK Union Öblarn</v>
          </cell>
          <cell r="M316" t="str">
            <v>ST</v>
          </cell>
          <cell r="N316">
            <v>29960</v>
          </cell>
        </row>
        <row r="317">
          <cell r="A317">
            <v>4049</v>
          </cell>
          <cell r="B317" t="str">
            <v>Grundner Thomas</v>
          </cell>
          <cell r="C317">
            <v>1983</v>
          </cell>
          <cell r="D317">
            <v>31</v>
          </cell>
          <cell r="E317" t="str">
            <v>Allg. Klasse</v>
          </cell>
          <cell r="F317" t="str">
            <v>M</v>
          </cell>
          <cell r="G317" t="str">
            <v>ÖBL</v>
          </cell>
          <cell r="H317" t="str">
            <v>AK Union Öblarn</v>
          </cell>
          <cell r="I317" t="str">
            <v>ST</v>
          </cell>
          <cell r="J317" t="str">
            <v>I</v>
          </cell>
          <cell r="K317" t="str">
            <v>ÖBL</v>
          </cell>
          <cell r="L317" t="str">
            <v>AK Union Öblarn</v>
          </cell>
          <cell r="M317" t="str">
            <v>ST</v>
          </cell>
          <cell r="N317">
            <v>30435</v>
          </cell>
        </row>
        <row r="318">
          <cell r="A318">
            <v>4270</v>
          </cell>
          <cell r="B318" t="str">
            <v>Grundner Verena</v>
          </cell>
          <cell r="C318">
            <v>1989</v>
          </cell>
          <cell r="D318">
            <v>25</v>
          </cell>
          <cell r="E318" t="str">
            <v>Allg. Klasse</v>
          </cell>
          <cell r="F318" t="str">
            <v>W</v>
          </cell>
          <cell r="G318" t="str">
            <v>ÖBL</v>
          </cell>
          <cell r="H318" t="str">
            <v>AK Union Öblarn</v>
          </cell>
          <cell r="I318" t="str">
            <v>ST</v>
          </cell>
          <cell r="J318" t="str">
            <v>I</v>
          </cell>
          <cell r="K318" t="str">
            <v>ÖBL</v>
          </cell>
          <cell r="L318" t="str">
            <v>AK Union Öblarn</v>
          </cell>
          <cell r="M318" t="str">
            <v>ST</v>
          </cell>
          <cell r="N318">
            <v>32866</v>
          </cell>
        </row>
        <row r="319">
          <cell r="A319">
            <v>4375</v>
          </cell>
          <cell r="B319" t="str">
            <v>Hirz Claudia</v>
          </cell>
          <cell r="C319">
            <v>1973</v>
          </cell>
          <cell r="D319">
            <v>41</v>
          </cell>
          <cell r="E319" t="str">
            <v>AK-2</v>
          </cell>
          <cell r="F319" t="str">
            <v>W</v>
          </cell>
          <cell r="G319" t="str">
            <v>ÖBL</v>
          </cell>
          <cell r="H319" t="str">
            <v>AK Union Öblarn</v>
          </cell>
          <cell r="I319" t="str">
            <v>ST</v>
          </cell>
          <cell r="J319" t="str">
            <v>I</v>
          </cell>
          <cell r="K319" t="str">
            <v>ÖBL</v>
          </cell>
          <cell r="L319" t="str">
            <v>AK Union Öblarn</v>
          </cell>
          <cell r="M319" t="str">
            <v>ST</v>
          </cell>
          <cell r="N319">
            <v>26766</v>
          </cell>
        </row>
        <row r="320">
          <cell r="A320">
            <v>4569</v>
          </cell>
          <cell r="B320" t="str">
            <v>Hirz Martin</v>
          </cell>
          <cell r="C320">
            <v>1995</v>
          </cell>
          <cell r="D320">
            <v>19</v>
          </cell>
          <cell r="E320" t="str">
            <v>U20-Junioren</v>
          </cell>
          <cell r="F320" t="str">
            <v>M</v>
          </cell>
          <cell r="G320" t="str">
            <v>ÖBL</v>
          </cell>
          <cell r="H320" t="str">
            <v>AK Union Öblarn</v>
          </cell>
          <cell r="I320" t="str">
            <v>ST</v>
          </cell>
          <cell r="J320" t="str">
            <v>I</v>
          </cell>
          <cell r="K320" t="str">
            <v>ÖBL</v>
          </cell>
          <cell r="L320" t="str">
            <v>AK Union Öblarn</v>
          </cell>
          <cell r="M320" t="str">
            <v>ST</v>
          </cell>
          <cell r="N320">
            <v>34931</v>
          </cell>
        </row>
        <row r="321">
          <cell r="A321">
            <v>4845</v>
          </cell>
          <cell r="B321" t="str">
            <v>Jetz Rene (Rabenhaupt)</v>
          </cell>
          <cell r="C321">
            <v>2000</v>
          </cell>
          <cell r="D321">
            <v>14</v>
          </cell>
          <cell r="E321" t="str">
            <v>U15-Jugend B</v>
          </cell>
          <cell r="F321" t="str">
            <v>M</v>
          </cell>
          <cell r="G321" t="str">
            <v>ÖBL</v>
          </cell>
          <cell r="H321" t="str">
            <v>AK Union Öblarn</v>
          </cell>
          <cell r="I321" t="str">
            <v>ST</v>
          </cell>
          <cell r="J321" t="str">
            <v>I</v>
          </cell>
          <cell r="K321" t="str">
            <v>ÖBL</v>
          </cell>
          <cell r="L321" t="str">
            <v>AK Union Öblarn</v>
          </cell>
          <cell r="M321" t="str">
            <v>ST</v>
          </cell>
          <cell r="N321">
            <v>36790</v>
          </cell>
        </row>
        <row r="322">
          <cell r="A322">
            <v>4765</v>
          </cell>
          <cell r="B322" t="str">
            <v>Plank Tanja</v>
          </cell>
          <cell r="C322">
            <v>1999</v>
          </cell>
          <cell r="D322">
            <v>15</v>
          </cell>
          <cell r="E322" t="str">
            <v>U15-Jugend B</v>
          </cell>
          <cell r="F322" t="str">
            <v>W</v>
          </cell>
          <cell r="G322" t="str">
            <v>ÖBL</v>
          </cell>
          <cell r="H322" t="str">
            <v>AK Union Öblarn</v>
          </cell>
          <cell r="I322" t="str">
            <v>ST</v>
          </cell>
          <cell r="J322" t="str">
            <v>I</v>
          </cell>
          <cell r="K322" t="str">
            <v>ÖBL</v>
          </cell>
          <cell r="L322" t="str">
            <v>AK Union Öblarn</v>
          </cell>
          <cell r="M322" t="str">
            <v>ST</v>
          </cell>
          <cell r="N322">
            <v>36513</v>
          </cell>
        </row>
        <row r="323">
          <cell r="A323">
            <v>4739</v>
          </cell>
          <cell r="B323" t="str">
            <v>Rabenhaupt Thomas</v>
          </cell>
          <cell r="C323">
            <v>1992</v>
          </cell>
          <cell r="D323">
            <v>22</v>
          </cell>
          <cell r="E323" t="str">
            <v>U23</v>
          </cell>
          <cell r="F323" t="str">
            <v>M</v>
          </cell>
          <cell r="G323" t="str">
            <v>ÖBL</v>
          </cell>
          <cell r="H323" t="str">
            <v>AK Union Öblarn</v>
          </cell>
          <cell r="I323" t="str">
            <v>ST</v>
          </cell>
          <cell r="J323" t="str">
            <v>I</v>
          </cell>
          <cell r="K323" t="str">
            <v>ÖBL</v>
          </cell>
          <cell r="L323" t="str">
            <v>AK Union Öblarn</v>
          </cell>
          <cell r="M323" t="str">
            <v>ST</v>
          </cell>
          <cell r="N323">
            <v>33802</v>
          </cell>
        </row>
        <row r="324">
          <cell r="B324" t="str">
            <v>SLB</v>
          </cell>
        </row>
        <row r="325">
          <cell r="A325">
            <v>2752</v>
          </cell>
          <cell r="B325" t="str">
            <v>Friedrich Leopold</v>
          </cell>
          <cell r="C325">
            <v>1965</v>
          </cell>
          <cell r="D325">
            <v>49</v>
          </cell>
          <cell r="E325" t="str">
            <v>AK-3</v>
          </cell>
          <cell r="F325" t="str">
            <v>M</v>
          </cell>
          <cell r="G325" t="str">
            <v>BÜR</v>
          </cell>
          <cell r="H325" t="str">
            <v>SV Bürmoos</v>
          </cell>
          <cell r="I325" t="str">
            <v>S</v>
          </cell>
          <cell r="J325" t="str">
            <v>I</v>
          </cell>
          <cell r="K325" t="str">
            <v>BÜR</v>
          </cell>
          <cell r="L325" t="str">
            <v>SV Bürmoos</v>
          </cell>
          <cell r="M325" t="str">
            <v>S</v>
          </cell>
          <cell r="N325">
            <v>23864</v>
          </cell>
        </row>
        <row r="326">
          <cell r="A326">
            <v>1871</v>
          </cell>
          <cell r="B326" t="str">
            <v>Jaksch Gerhard</v>
          </cell>
          <cell r="C326">
            <v>1966</v>
          </cell>
          <cell r="D326">
            <v>48</v>
          </cell>
          <cell r="E326" t="str">
            <v>AK-3</v>
          </cell>
          <cell r="F326" t="str">
            <v>M</v>
          </cell>
          <cell r="G326" t="str">
            <v>BÜR</v>
          </cell>
          <cell r="H326" t="str">
            <v>SV Bürmoos</v>
          </cell>
          <cell r="I326" t="str">
            <v>S</v>
          </cell>
          <cell r="J326" t="str">
            <v>I</v>
          </cell>
          <cell r="K326" t="str">
            <v>BÜR</v>
          </cell>
          <cell r="L326" t="str">
            <v>SV Bürmoos</v>
          </cell>
          <cell r="M326" t="str">
            <v>S</v>
          </cell>
          <cell r="N326">
            <v>24343</v>
          </cell>
        </row>
        <row r="327">
          <cell r="A327">
            <v>4846</v>
          </cell>
          <cell r="B327" t="str">
            <v>Rinner Hans</v>
          </cell>
          <cell r="C327">
            <v>1982</v>
          </cell>
          <cell r="D327">
            <v>32</v>
          </cell>
          <cell r="E327" t="str">
            <v>Allg. Klasse</v>
          </cell>
          <cell r="F327" t="str">
            <v>M</v>
          </cell>
          <cell r="G327" t="str">
            <v>BÜR</v>
          </cell>
          <cell r="H327" t="str">
            <v>SV Bürmoos</v>
          </cell>
          <cell r="I327" t="str">
            <v>S</v>
          </cell>
          <cell r="J327" t="str">
            <v>I</v>
          </cell>
          <cell r="K327" t="str">
            <v>BÜR</v>
          </cell>
          <cell r="L327" t="str">
            <v>SV Bürmoos</v>
          </cell>
          <cell r="M327" t="str">
            <v>S</v>
          </cell>
          <cell r="N327">
            <v>30313</v>
          </cell>
        </row>
        <row r="328">
          <cell r="A328">
            <v>3910</v>
          </cell>
          <cell r="B328" t="str">
            <v>Schober Andreas</v>
          </cell>
          <cell r="C328">
            <v>1973</v>
          </cell>
          <cell r="D328">
            <v>41</v>
          </cell>
          <cell r="E328" t="str">
            <v>AK-2</v>
          </cell>
          <cell r="F328" t="str">
            <v>M</v>
          </cell>
          <cell r="G328" t="str">
            <v>BÜR</v>
          </cell>
          <cell r="H328" t="str">
            <v>SV Bürmoos</v>
          </cell>
          <cell r="I328" t="str">
            <v>S</v>
          </cell>
          <cell r="J328" t="str">
            <v>I</v>
          </cell>
          <cell r="K328" t="str">
            <v>BÜR</v>
          </cell>
          <cell r="L328" t="str">
            <v>SV Bürmoos</v>
          </cell>
          <cell r="M328" t="str">
            <v>S</v>
          </cell>
          <cell r="N328">
            <v>26743</v>
          </cell>
        </row>
        <row r="329">
          <cell r="A329">
            <v>2867</v>
          </cell>
          <cell r="B329" t="str">
            <v>Spitzauer Ernst</v>
          </cell>
          <cell r="C329">
            <v>1962</v>
          </cell>
          <cell r="D329">
            <v>52</v>
          </cell>
          <cell r="E329" t="str">
            <v>AK-4</v>
          </cell>
          <cell r="F329" t="str">
            <v>M</v>
          </cell>
          <cell r="G329" t="str">
            <v>BÜR</v>
          </cell>
          <cell r="H329" t="str">
            <v>SV Bürmoos</v>
          </cell>
          <cell r="I329" t="str">
            <v>S</v>
          </cell>
          <cell r="J329" t="str">
            <v>I</v>
          </cell>
          <cell r="K329" t="str">
            <v>BÜR</v>
          </cell>
          <cell r="L329" t="str">
            <v>SV Bürmoos</v>
          </cell>
          <cell r="M329" t="str">
            <v>S</v>
          </cell>
          <cell r="N329">
            <v>22933</v>
          </cell>
        </row>
        <row r="330">
          <cell r="A330">
            <v>4520</v>
          </cell>
          <cell r="B330" t="str">
            <v>Grünner Daniel</v>
          </cell>
          <cell r="C330">
            <v>1987</v>
          </cell>
          <cell r="D330">
            <v>27</v>
          </cell>
          <cell r="E330" t="str">
            <v>Allg. Klasse</v>
          </cell>
          <cell r="F330" t="str">
            <v>M</v>
          </cell>
          <cell r="G330" t="str">
            <v>SBG</v>
          </cell>
          <cell r="H330" t="str">
            <v>ASKÖ SK Salzburg</v>
          </cell>
          <cell r="I330" t="str">
            <v>S</v>
          </cell>
          <cell r="J330" t="str">
            <v>I</v>
          </cell>
          <cell r="K330" t="str">
            <v>SBG</v>
          </cell>
          <cell r="L330" t="str">
            <v>ASKÖ SK Salzburg</v>
          </cell>
          <cell r="M330" t="str">
            <v>S</v>
          </cell>
          <cell r="N330">
            <v>31914</v>
          </cell>
        </row>
        <row r="331">
          <cell r="A331">
            <v>4563</v>
          </cell>
          <cell r="B331" t="str">
            <v>Grünner Philipp</v>
          </cell>
          <cell r="C331">
            <v>1993</v>
          </cell>
          <cell r="D331">
            <v>21</v>
          </cell>
          <cell r="E331" t="str">
            <v>U23</v>
          </cell>
          <cell r="F331" t="str">
            <v>M</v>
          </cell>
          <cell r="G331" t="str">
            <v>SBG</v>
          </cell>
          <cell r="H331" t="str">
            <v>ASKÖ SK Salzburg</v>
          </cell>
          <cell r="I331" t="str">
            <v>S</v>
          </cell>
          <cell r="J331" t="str">
            <v>I</v>
          </cell>
          <cell r="K331" t="str">
            <v>SBG</v>
          </cell>
          <cell r="L331" t="str">
            <v>ASKÖ SK Salzburg</v>
          </cell>
          <cell r="M331" t="str">
            <v>S</v>
          </cell>
          <cell r="N331">
            <v>34251</v>
          </cell>
        </row>
        <row r="332">
          <cell r="A332">
            <v>1872</v>
          </cell>
          <cell r="B332" t="str">
            <v>Jaksch Stefan</v>
          </cell>
          <cell r="C332">
            <v>1965</v>
          </cell>
          <cell r="D332">
            <v>49</v>
          </cell>
          <cell r="E332" t="str">
            <v>AK-3</v>
          </cell>
          <cell r="F332" t="str">
            <v>M</v>
          </cell>
          <cell r="G332" t="str">
            <v>BÜR</v>
          </cell>
          <cell r="H332" t="str">
            <v>SV Bürmoos</v>
          </cell>
          <cell r="I332" t="str">
            <v>S</v>
          </cell>
          <cell r="J332" t="str">
            <v>I</v>
          </cell>
          <cell r="K332" t="str">
            <v>SBG</v>
          </cell>
          <cell r="L332" t="str">
            <v>ASKÖ SK Salzburg</v>
          </cell>
          <cell r="M332" t="str">
            <v>S</v>
          </cell>
          <cell r="N332">
            <v>23943</v>
          </cell>
        </row>
        <row r="333">
          <cell r="A333">
            <v>3978</v>
          </cell>
          <cell r="B333" t="str">
            <v>Jangra Jaswant</v>
          </cell>
          <cell r="C333">
            <v>1969</v>
          </cell>
          <cell r="D333">
            <v>45</v>
          </cell>
          <cell r="E333" t="str">
            <v>AK-3</v>
          </cell>
          <cell r="F333" t="str">
            <v>M</v>
          </cell>
          <cell r="G333" t="str">
            <v>SBG</v>
          </cell>
          <cell r="H333" t="str">
            <v>ASKÖ SK Salzburg</v>
          </cell>
          <cell r="I333" t="str">
            <v>S</v>
          </cell>
          <cell r="J333" t="str">
            <v>I</v>
          </cell>
          <cell r="K333" t="str">
            <v>SBG</v>
          </cell>
          <cell r="L333" t="str">
            <v>ASKÖ SK Salzburg</v>
          </cell>
          <cell r="M333" t="str">
            <v>S</v>
          </cell>
          <cell r="N333">
            <v>25419</v>
          </cell>
        </row>
        <row r="334">
          <cell r="A334">
            <v>3143</v>
          </cell>
          <cell r="B334" t="str">
            <v>Mitterer Günther</v>
          </cell>
          <cell r="C334">
            <v>1959</v>
          </cell>
          <cell r="D334">
            <v>55</v>
          </cell>
          <cell r="E334" t="str">
            <v>AK-5</v>
          </cell>
          <cell r="F334" t="str">
            <v>M</v>
          </cell>
          <cell r="G334" t="str">
            <v>SBG</v>
          </cell>
          <cell r="H334" t="str">
            <v>ASKÖ SK Salzburg</v>
          </cell>
          <cell r="I334" t="str">
            <v>S</v>
          </cell>
          <cell r="J334" t="str">
            <v>I</v>
          </cell>
          <cell r="K334" t="str">
            <v>SBG</v>
          </cell>
          <cell r="L334" t="str">
            <v>ASKÖ SK Salzburg</v>
          </cell>
          <cell r="M334" t="str">
            <v>S</v>
          </cell>
          <cell r="N334">
            <v>21677</v>
          </cell>
        </row>
        <row r="335">
          <cell r="A335">
            <v>3144</v>
          </cell>
          <cell r="B335" t="str">
            <v>Plosky Erhard</v>
          </cell>
          <cell r="C335">
            <v>1963</v>
          </cell>
          <cell r="D335">
            <v>51</v>
          </cell>
          <cell r="E335" t="str">
            <v>AK-4</v>
          </cell>
          <cell r="F335" t="str">
            <v>M</v>
          </cell>
          <cell r="G335" t="str">
            <v>SBG</v>
          </cell>
          <cell r="H335" t="str">
            <v>ASKÖ SK Salzburg</v>
          </cell>
          <cell r="I335" t="str">
            <v>S</v>
          </cell>
          <cell r="J335" t="str">
            <v>I</v>
          </cell>
          <cell r="K335" t="str">
            <v>SBG</v>
          </cell>
          <cell r="L335" t="str">
            <v>ASKÖ SK Salzburg</v>
          </cell>
          <cell r="M335" t="str">
            <v>S</v>
          </cell>
          <cell r="N335">
            <v>23154</v>
          </cell>
        </row>
        <row r="336">
          <cell r="A336">
            <v>4546</v>
          </cell>
          <cell r="B336" t="str">
            <v>Schnabl Lisa</v>
          </cell>
          <cell r="C336">
            <v>1991</v>
          </cell>
          <cell r="D336">
            <v>23</v>
          </cell>
          <cell r="E336" t="str">
            <v>U23</v>
          </cell>
          <cell r="F336" t="str">
            <v>W</v>
          </cell>
          <cell r="G336" t="str">
            <v>SBG</v>
          </cell>
          <cell r="H336" t="str">
            <v>ASKÖ SK Salzburg</v>
          </cell>
          <cell r="I336" t="str">
            <v>S</v>
          </cell>
          <cell r="J336" t="str">
            <v>I</v>
          </cell>
          <cell r="K336" t="str">
            <v>SBG</v>
          </cell>
          <cell r="L336" t="str">
            <v>ASKÖ SK Salzburg</v>
          </cell>
          <cell r="M336" t="str">
            <v>S</v>
          </cell>
          <cell r="N336">
            <v>33491</v>
          </cell>
        </row>
        <row r="337">
          <cell r="A337">
            <v>2579</v>
          </cell>
          <cell r="B337" t="str">
            <v>Schnabl Peter</v>
          </cell>
          <cell r="C337">
            <v>1968</v>
          </cell>
          <cell r="D337">
            <v>46</v>
          </cell>
          <cell r="E337" t="str">
            <v>AK-3</v>
          </cell>
          <cell r="F337" t="str">
            <v>M</v>
          </cell>
          <cell r="G337" t="str">
            <v>SBG</v>
          </cell>
          <cell r="H337" t="str">
            <v>ASKÖ SK Salzburg</v>
          </cell>
          <cell r="I337" t="str">
            <v>S</v>
          </cell>
          <cell r="J337" t="str">
            <v>I</v>
          </cell>
          <cell r="K337" t="str">
            <v>SBG</v>
          </cell>
          <cell r="L337" t="str">
            <v>ASKÖ SK Salzburg</v>
          </cell>
          <cell r="M337" t="str">
            <v>S</v>
          </cell>
          <cell r="N337">
            <v>24895</v>
          </cell>
        </row>
        <row r="338">
          <cell r="A338">
            <v>862</v>
          </cell>
          <cell r="B338" t="str">
            <v>Steiner Werner</v>
          </cell>
          <cell r="C338">
            <v>1947</v>
          </cell>
          <cell r="D338">
            <v>67</v>
          </cell>
          <cell r="E338" t="str">
            <v>AK-7</v>
          </cell>
          <cell r="F338" t="str">
            <v>M</v>
          </cell>
          <cell r="G338" t="str">
            <v>SBG</v>
          </cell>
          <cell r="H338" t="str">
            <v>ASKÖ SK Salzburg</v>
          </cell>
          <cell r="I338" t="str">
            <v>S</v>
          </cell>
          <cell r="J338" t="str">
            <v>I</v>
          </cell>
          <cell r="K338" t="str">
            <v>SBG</v>
          </cell>
          <cell r="L338" t="str">
            <v>ASKÖ SK Salzburg</v>
          </cell>
          <cell r="M338" t="str">
            <v>S</v>
          </cell>
          <cell r="N338">
            <v>17304</v>
          </cell>
        </row>
        <row r="339">
          <cell r="A339">
            <v>1839</v>
          </cell>
          <cell r="B339" t="str">
            <v>Walter Richard</v>
          </cell>
          <cell r="C339">
            <v>1944</v>
          </cell>
          <cell r="D339">
            <v>70</v>
          </cell>
          <cell r="E339" t="str">
            <v>AK-8</v>
          </cell>
          <cell r="F339" t="str">
            <v>M</v>
          </cell>
          <cell r="G339" t="str">
            <v>SBG</v>
          </cell>
          <cell r="H339" t="str">
            <v>ASKÖ SK Salzburg</v>
          </cell>
          <cell r="I339" t="str">
            <v>S</v>
          </cell>
          <cell r="J339" t="str">
            <v>I</v>
          </cell>
          <cell r="K339" t="str">
            <v>SBG</v>
          </cell>
          <cell r="L339" t="str">
            <v>ASKÖ SK Salzburg</v>
          </cell>
          <cell r="M339" t="str">
            <v>S</v>
          </cell>
          <cell r="N339">
            <v>16161</v>
          </cell>
        </row>
        <row r="340">
          <cell r="A340">
            <v>368</v>
          </cell>
          <cell r="B340" t="str">
            <v>Winkler Johann</v>
          </cell>
          <cell r="C340">
            <v>1950</v>
          </cell>
          <cell r="D340">
            <v>64</v>
          </cell>
          <cell r="E340" t="str">
            <v>AK-6</v>
          </cell>
          <cell r="F340" t="str">
            <v>M</v>
          </cell>
          <cell r="G340" t="str">
            <v>SBG</v>
          </cell>
          <cell r="H340" t="str">
            <v>ASKÖ SK Salzburg</v>
          </cell>
          <cell r="I340" t="str">
            <v>S</v>
          </cell>
          <cell r="J340" t="str">
            <v>I</v>
          </cell>
          <cell r="K340" t="str">
            <v>SBG</v>
          </cell>
          <cell r="L340" t="str">
            <v>ASKÖ SK Salzburg</v>
          </cell>
          <cell r="M340" t="str">
            <v>S</v>
          </cell>
          <cell r="N340">
            <v>18561</v>
          </cell>
        </row>
        <row r="341">
          <cell r="B341" t="str">
            <v>TIROL / VORARLBERG</v>
          </cell>
        </row>
        <row r="342">
          <cell r="A342">
            <v>4780</v>
          </cell>
          <cell r="B342" t="str">
            <v>Ehrlenbach Martin</v>
          </cell>
          <cell r="C342">
            <v>1995</v>
          </cell>
          <cell r="D342">
            <v>19</v>
          </cell>
          <cell r="E342" t="str">
            <v>U20-Junioren</v>
          </cell>
          <cell r="F342" t="str">
            <v>M</v>
          </cell>
          <cell r="G342" t="str">
            <v>BHÄ</v>
          </cell>
          <cell r="H342" t="str">
            <v>KSC Bad Häring</v>
          </cell>
          <cell r="I342" t="str">
            <v>T</v>
          </cell>
          <cell r="J342" t="str">
            <v>I</v>
          </cell>
          <cell r="K342" t="str">
            <v>BHÄ</v>
          </cell>
          <cell r="L342" t="str">
            <v>KSC Bad Häring</v>
          </cell>
          <cell r="M342" t="str">
            <v>T</v>
          </cell>
          <cell r="N342">
            <v>34733</v>
          </cell>
        </row>
        <row r="343">
          <cell r="A343">
            <v>3353</v>
          </cell>
          <cell r="B343" t="str">
            <v>Lauchart Christian</v>
          </cell>
          <cell r="C343">
            <v>1968</v>
          </cell>
          <cell r="D343">
            <v>46</v>
          </cell>
          <cell r="E343" t="str">
            <v>AK-3</v>
          </cell>
          <cell r="F343" t="str">
            <v>M</v>
          </cell>
          <cell r="G343" t="str">
            <v>BHÄ</v>
          </cell>
          <cell r="H343" t="str">
            <v>KSC Bad Häring</v>
          </cell>
          <cell r="I343" t="str">
            <v>T</v>
          </cell>
          <cell r="J343" t="str">
            <v>I</v>
          </cell>
          <cell r="K343" t="str">
            <v>BHÄ</v>
          </cell>
          <cell r="L343" t="str">
            <v>KSC Bad Häring</v>
          </cell>
          <cell r="M343" t="str">
            <v>T</v>
          </cell>
          <cell r="N343">
            <v>25163</v>
          </cell>
        </row>
        <row r="344">
          <cell r="A344">
            <v>4578</v>
          </cell>
          <cell r="B344" t="str">
            <v>Leitner Florian</v>
          </cell>
          <cell r="C344">
            <v>1995</v>
          </cell>
          <cell r="D344">
            <v>19</v>
          </cell>
          <cell r="E344" t="str">
            <v>U20-Junioren</v>
          </cell>
          <cell r="F344" t="str">
            <v>M</v>
          </cell>
          <cell r="G344" t="str">
            <v>BHÄ</v>
          </cell>
          <cell r="H344" t="str">
            <v>KSC Bad Häring</v>
          </cell>
          <cell r="I344" t="str">
            <v>T</v>
          </cell>
          <cell r="J344" t="str">
            <v>I</v>
          </cell>
          <cell r="K344" t="str">
            <v>BHÄ</v>
          </cell>
          <cell r="L344" t="str">
            <v>KSC Bad Häring</v>
          </cell>
          <cell r="M344" t="str">
            <v>T</v>
          </cell>
          <cell r="N344">
            <v>34972</v>
          </cell>
        </row>
        <row r="345">
          <cell r="A345">
            <v>4707</v>
          </cell>
          <cell r="B345" t="str">
            <v>Ritzer Armin</v>
          </cell>
          <cell r="C345">
            <v>1998</v>
          </cell>
          <cell r="D345">
            <v>16</v>
          </cell>
          <cell r="E345" t="str">
            <v>U17-Jugend A</v>
          </cell>
          <cell r="F345" t="str">
            <v>M</v>
          </cell>
          <cell r="G345" t="str">
            <v>BHÄ</v>
          </cell>
          <cell r="H345" t="str">
            <v>KSC Bad Häring</v>
          </cell>
          <cell r="I345" t="str">
            <v>T</v>
          </cell>
          <cell r="J345" t="str">
            <v>I</v>
          </cell>
          <cell r="K345" t="str">
            <v>BHÄ</v>
          </cell>
          <cell r="L345" t="str">
            <v>KSC Bad Häring</v>
          </cell>
          <cell r="M345" t="str">
            <v>T</v>
          </cell>
          <cell r="N345">
            <v>36146</v>
          </cell>
        </row>
        <row r="346">
          <cell r="A346">
            <v>4746</v>
          </cell>
          <cell r="B346" t="str">
            <v>Payr Marco</v>
          </cell>
          <cell r="C346">
            <v>1996</v>
          </cell>
          <cell r="D346">
            <v>18</v>
          </cell>
          <cell r="E346" t="str">
            <v>U20-Junioren</v>
          </cell>
          <cell r="F346" t="str">
            <v>M</v>
          </cell>
          <cell r="G346" t="str">
            <v>BHÄ</v>
          </cell>
          <cell r="H346" t="str">
            <v>KSC Bad Häring</v>
          </cell>
          <cell r="I346" t="str">
            <v>T</v>
          </cell>
          <cell r="J346" t="str">
            <v>I</v>
          </cell>
          <cell r="K346" t="str">
            <v>BHÄ</v>
          </cell>
          <cell r="L346" t="str">
            <v>KSC Bad Häring</v>
          </cell>
          <cell r="M346" t="str">
            <v>T</v>
          </cell>
          <cell r="N346">
            <v>35406</v>
          </cell>
        </row>
        <row r="347">
          <cell r="A347">
            <v>4245</v>
          </cell>
          <cell r="B347" t="str">
            <v>Perktold Patrick</v>
          </cell>
          <cell r="C347">
            <v>1987</v>
          </cell>
          <cell r="D347">
            <v>27</v>
          </cell>
          <cell r="E347" t="str">
            <v>Allg. Klasse</v>
          </cell>
          <cell r="F347" t="str">
            <v>M</v>
          </cell>
          <cell r="G347" t="str">
            <v>BHÄ</v>
          </cell>
          <cell r="H347" t="str">
            <v>KSC Bad Häring</v>
          </cell>
          <cell r="I347" t="str">
            <v>T</v>
          </cell>
          <cell r="J347" t="str">
            <v>I</v>
          </cell>
          <cell r="K347" t="str">
            <v>BHÄ</v>
          </cell>
          <cell r="L347" t="str">
            <v>KSC Bad Häring</v>
          </cell>
          <cell r="M347" t="str">
            <v>T</v>
          </cell>
          <cell r="N347">
            <v>31985</v>
          </cell>
        </row>
        <row r="348">
          <cell r="A348">
            <v>4248</v>
          </cell>
          <cell r="B348" t="str">
            <v>Sammer Markus</v>
          </cell>
          <cell r="C348">
            <v>1988</v>
          </cell>
          <cell r="D348">
            <v>26</v>
          </cell>
          <cell r="E348" t="str">
            <v>Allg. Klasse</v>
          </cell>
          <cell r="F348" t="str">
            <v>M</v>
          </cell>
          <cell r="G348" t="str">
            <v>BHÄ</v>
          </cell>
          <cell r="H348" t="str">
            <v>KSC Bad Häring</v>
          </cell>
          <cell r="I348" t="str">
            <v>T</v>
          </cell>
          <cell r="J348" t="str">
            <v>I</v>
          </cell>
          <cell r="K348" t="str">
            <v>BHÄ</v>
          </cell>
          <cell r="L348" t="str">
            <v>KSC Bad Häring</v>
          </cell>
          <cell r="M348" t="str">
            <v>T</v>
          </cell>
          <cell r="N348">
            <v>32283</v>
          </cell>
        </row>
        <row r="349">
          <cell r="A349">
            <v>4579</v>
          </cell>
          <cell r="B349" t="str">
            <v>Sammer Thomas</v>
          </cell>
          <cell r="C349">
            <v>1995</v>
          </cell>
          <cell r="D349">
            <v>19</v>
          </cell>
          <cell r="E349" t="str">
            <v>U20-Junioren</v>
          </cell>
          <cell r="F349" t="str">
            <v>M</v>
          </cell>
          <cell r="G349" t="str">
            <v>BHÄ</v>
          </cell>
          <cell r="H349" t="str">
            <v>KSC Bad Häring</v>
          </cell>
          <cell r="I349" t="str">
            <v>T</v>
          </cell>
          <cell r="J349" t="str">
            <v>I</v>
          </cell>
          <cell r="K349" t="str">
            <v>BHÄ</v>
          </cell>
          <cell r="L349" t="str">
            <v>KSC Bad Häring</v>
          </cell>
          <cell r="M349" t="str">
            <v>T</v>
          </cell>
          <cell r="N349">
            <v>35019</v>
          </cell>
        </row>
        <row r="350">
          <cell r="A350">
            <v>4496</v>
          </cell>
          <cell r="B350" t="str">
            <v>Unterladstätter Andreas</v>
          </cell>
          <cell r="C350">
            <v>1993</v>
          </cell>
          <cell r="D350">
            <v>21</v>
          </cell>
          <cell r="E350" t="str">
            <v>U23</v>
          </cell>
          <cell r="F350" t="str">
            <v>M</v>
          </cell>
          <cell r="G350" t="str">
            <v>BHÄ</v>
          </cell>
          <cell r="H350" t="str">
            <v>KSC Bad Häring</v>
          </cell>
          <cell r="I350" t="str">
            <v>T</v>
          </cell>
          <cell r="J350" t="str">
            <v>I</v>
          </cell>
          <cell r="K350" t="str">
            <v>BHÄ</v>
          </cell>
          <cell r="L350" t="str">
            <v>KSC Bad Häring</v>
          </cell>
          <cell r="M350" t="str">
            <v>T</v>
          </cell>
          <cell r="N350">
            <v>34257</v>
          </cell>
        </row>
        <row r="351">
          <cell r="A351">
            <v>4246</v>
          </cell>
          <cell r="B351" t="str">
            <v>Unterladstätter Norbert</v>
          </cell>
          <cell r="C351">
            <v>1987</v>
          </cell>
          <cell r="D351">
            <v>27</v>
          </cell>
          <cell r="E351" t="str">
            <v>Allg. Klasse</v>
          </cell>
          <cell r="F351" t="str">
            <v>M</v>
          </cell>
          <cell r="G351" t="str">
            <v>BHÄ</v>
          </cell>
          <cell r="H351" t="str">
            <v>KSC Bad Häring</v>
          </cell>
          <cell r="I351" t="str">
            <v>T</v>
          </cell>
          <cell r="J351" t="str">
            <v>I</v>
          </cell>
          <cell r="K351" t="str">
            <v>BHÄ</v>
          </cell>
          <cell r="L351" t="str">
            <v>KSC Bad Häring</v>
          </cell>
          <cell r="M351" t="str">
            <v>T</v>
          </cell>
          <cell r="N351">
            <v>32133</v>
          </cell>
        </row>
        <row r="352">
          <cell r="A352">
            <v>4731</v>
          </cell>
          <cell r="B352" t="str">
            <v>Kuhn Werner</v>
          </cell>
          <cell r="C352">
            <v>1963</v>
          </cell>
          <cell r="D352">
            <v>51</v>
          </cell>
          <cell r="E352" t="str">
            <v>AK-4</v>
          </cell>
          <cell r="F352" t="str">
            <v>M</v>
          </cell>
          <cell r="G352" t="str">
            <v>AKI</v>
          </cell>
          <cell r="H352" t="str">
            <v>AK Innsbruck</v>
          </cell>
          <cell r="I352" t="str">
            <v>T</v>
          </cell>
          <cell r="J352" t="str">
            <v>I</v>
          </cell>
          <cell r="K352" t="str">
            <v>AKI</v>
          </cell>
          <cell r="L352" t="str">
            <v>AK Innsbruck</v>
          </cell>
          <cell r="M352" t="str">
            <v>T</v>
          </cell>
          <cell r="N352">
            <v>23316</v>
          </cell>
        </row>
        <row r="353">
          <cell r="A353">
            <v>3363</v>
          </cell>
          <cell r="B353" t="str">
            <v>Leitner Martin</v>
          </cell>
          <cell r="C353">
            <v>1968</v>
          </cell>
          <cell r="D353">
            <v>46</v>
          </cell>
          <cell r="E353" t="str">
            <v>AK-3</v>
          </cell>
          <cell r="F353" t="str">
            <v>M</v>
          </cell>
          <cell r="G353" t="str">
            <v>AKI</v>
          </cell>
          <cell r="H353" t="str">
            <v>AK Innsbruck</v>
          </cell>
          <cell r="I353" t="str">
            <v>T</v>
          </cell>
          <cell r="J353" t="str">
            <v>I</v>
          </cell>
          <cell r="K353" t="str">
            <v>AKI</v>
          </cell>
          <cell r="L353" t="str">
            <v>AK Innsbruck</v>
          </cell>
          <cell r="M353" t="str">
            <v>T</v>
          </cell>
          <cell r="N353">
            <v>25080</v>
          </cell>
        </row>
        <row r="354">
          <cell r="A354">
            <v>1586</v>
          </cell>
          <cell r="B354" t="str">
            <v>Loipold Franz</v>
          </cell>
          <cell r="C354">
            <v>1941</v>
          </cell>
          <cell r="D354">
            <v>70</v>
          </cell>
          <cell r="E354" t="str">
            <v>AK-8</v>
          </cell>
          <cell r="F354" t="str">
            <v>M</v>
          </cell>
          <cell r="G354" t="str">
            <v>AKI</v>
          </cell>
          <cell r="H354" t="str">
            <v>AK Innsbruck</v>
          </cell>
          <cell r="I354" t="str">
            <v>T</v>
          </cell>
          <cell r="J354" t="str">
            <v>I</v>
          </cell>
          <cell r="K354" t="str">
            <v>AKI</v>
          </cell>
          <cell r="L354" t="str">
            <v>AK Innsbruck</v>
          </cell>
          <cell r="M354" t="str">
            <v>T</v>
          </cell>
          <cell r="N354">
            <v>15165</v>
          </cell>
        </row>
        <row r="355">
          <cell r="A355">
            <v>2971</v>
          </cell>
          <cell r="B355" t="str">
            <v>Oberdanner Dietmar</v>
          </cell>
          <cell r="C355">
            <v>1971</v>
          </cell>
          <cell r="D355">
            <v>43</v>
          </cell>
          <cell r="E355" t="str">
            <v>AK-2</v>
          </cell>
          <cell r="F355" t="str">
            <v>M</v>
          </cell>
          <cell r="G355" t="str">
            <v>AKI</v>
          </cell>
          <cell r="H355" t="str">
            <v>AK Innsbruck</v>
          </cell>
          <cell r="I355" t="str">
            <v>T</v>
          </cell>
          <cell r="J355" t="str">
            <v>I</v>
          </cell>
          <cell r="K355" t="str">
            <v>AKI</v>
          </cell>
          <cell r="L355" t="str">
            <v>AK Innsbruck</v>
          </cell>
          <cell r="M355" t="str">
            <v>T</v>
          </cell>
          <cell r="N355">
            <v>26199</v>
          </cell>
        </row>
        <row r="356">
          <cell r="A356">
            <v>3906</v>
          </cell>
          <cell r="B356" t="str">
            <v>Scharf Christian</v>
          </cell>
          <cell r="C356">
            <v>1979</v>
          </cell>
          <cell r="D356">
            <v>35</v>
          </cell>
          <cell r="E356" t="str">
            <v>AK-1</v>
          </cell>
          <cell r="F356" t="str">
            <v>M</v>
          </cell>
          <cell r="G356" t="str">
            <v>AKI</v>
          </cell>
          <cell r="H356" t="str">
            <v>AK Innsbruck</v>
          </cell>
          <cell r="I356" t="str">
            <v>T</v>
          </cell>
          <cell r="J356" t="str">
            <v>I</v>
          </cell>
          <cell r="K356" t="str">
            <v>AKI</v>
          </cell>
          <cell r="L356" t="str">
            <v>AK Innsbruck</v>
          </cell>
          <cell r="M356" t="str">
            <v>T</v>
          </cell>
          <cell r="N356">
            <v>29090</v>
          </cell>
        </row>
        <row r="357">
          <cell r="A357">
            <v>4787</v>
          </cell>
          <cell r="B357" t="str">
            <v>Stangl Maximilian</v>
          </cell>
          <cell r="C357">
            <v>1990</v>
          </cell>
          <cell r="D357">
            <v>24</v>
          </cell>
          <cell r="E357" t="str">
            <v>Allg. Klasse</v>
          </cell>
          <cell r="F357" t="str">
            <v>M</v>
          </cell>
          <cell r="G357" t="str">
            <v>AKI</v>
          </cell>
          <cell r="H357" t="str">
            <v>AK Innsbruck</v>
          </cell>
          <cell r="I357" t="str">
            <v>T</v>
          </cell>
          <cell r="J357" t="str">
            <v>I</v>
          </cell>
          <cell r="K357" t="str">
            <v>AKI</v>
          </cell>
          <cell r="L357" t="str">
            <v>AK Innsbruck</v>
          </cell>
          <cell r="M357" t="str">
            <v>T</v>
          </cell>
          <cell r="N357">
            <v>33033</v>
          </cell>
        </row>
        <row r="358">
          <cell r="A358">
            <v>3827</v>
          </cell>
          <cell r="B358" t="str">
            <v>Gebhart Dietmar</v>
          </cell>
          <cell r="C358">
            <v>1979</v>
          </cell>
          <cell r="D358">
            <v>35</v>
          </cell>
          <cell r="E358" t="str">
            <v>AK-1</v>
          </cell>
          <cell r="F358" t="str">
            <v>M</v>
          </cell>
          <cell r="G358" t="str">
            <v>RUM</v>
          </cell>
          <cell r="H358" t="str">
            <v>KSV Rum</v>
          </cell>
          <cell r="I358" t="str">
            <v>T</v>
          </cell>
          <cell r="J358" t="str">
            <v>I</v>
          </cell>
          <cell r="K358" t="str">
            <v>RUM</v>
          </cell>
          <cell r="L358" t="str">
            <v>KSV Rum</v>
          </cell>
          <cell r="M358" t="str">
            <v>T</v>
          </cell>
          <cell r="N358">
            <v>28881</v>
          </cell>
        </row>
        <row r="359">
          <cell r="A359">
            <v>3771</v>
          </cell>
          <cell r="B359" t="str">
            <v>Giacomuzzi Markus</v>
          </cell>
          <cell r="C359">
            <v>1975</v>
          </cell>
          <cell r="D359">
            <v>39</v>
          </cell>
          <cell r="E359" t="str">
            <v>AK-1</v>
          </cell>
          <cell r="F359" t="str">
            <v>M</v>
          </cell>
          <cell r="G359" t="str">
            <v>RUM</v>
          </cell>
          <cell r="H359" t="str">
            <v>KSV Rum</v>
          </cell>
          <cell r="I359" t="str">
            <v>T</v>
          </cell>
          <cell r="J359" t="str">
            <v>I</v>
          </cell>
          <cell r="K359" t="str">
            <v>RUM</v>
          </cell>
          <cell r="L359" t="str">
            <v>KSV Rum</v>
          </cell>
          <cell r="M359" t="str">
            <v>T</v>
          </cell>
          <cell r="N359">
            <v>27731</v>
          </cell>
        </row>
        <row r="360">
          <cell r="A360">
            <v>4813</v>
          </cell>
          <cell r="B360" t="str">
            <v>Hölbling Mathias</v>
          </cell>
          <cell r="C360">
            <v>1992</v>
          </cell>
          <cell r="D360">
            <v>22</v>
          </cell>
          <cell r="E360" t="str">
            <v>U23</v>
          </cell>
          <cell r="F360" t="str">
            <v>M</v>
          </cell>
          <cell r="G360" t="str">
            <v>RUM</v>
          </cell>
          <cell r="H360" t="str">
            <v>KSV Rum</v>
          </cell>
          <cell r="I360" t="str">
            <v>T</v>
          </cell>
          <cell r="J360" t="str">
            <v>I</v>
          </cell>
          <cell r="K360" t="str">
            <v>RUM</v>
          </cell>
          <cell r="L360" t="str">
            <v>KSV Rum</v>
          </cell>
          <cell r="M360" t="str">
            <v>T</v>
          </cell>
          <cell r="N360">
            <v>33780</v>
          </cell>
        </row>
        <row r="361">
          <cell r="A361">
            <v>3159</v>
          </cell>
          <cell r="B361" t="str">
            <v>Hölzl Thomas</v>
          </cell>
          <cell r="C361">
            <v>1971</v>
          </cell>
          <cell r="D361">
            <v>43</v>
          </cell>
          <cell r="E361" t="str">
            <v>AK-2</v>
          </cell>
          <cell r="F361" t="str">
            <v>M</v>
          </cell>
          <cell r="G361" t="str">
            <v>RUM</v>
          </cell>
          <cell r="H361" t="str">
            <v>KSV Rum</v>
          </cell>
          <cell r="I361" t="str">
            <v>T</v>
          </cell>
          <cell r="J361" t="str">
            <v>I</v>
          </cell>
          <cell r="K361" t="str">
            <v>RUM</v>
          </cell>
          <cell r="L361" t="str">
            <v>KSV Rum</v>
          </cell>
          <cell r="M361" t="str">
            <v>T</v>
          </cell>
          <cell r="N361">
            <v>26098</v>
          </cell>
        </row>
        <row r="362">
          <cell r="A362">
            <v>4860</v>
          </cell>
          <cell r="B362" t="str">
            <v>Jarolin Matteo</v>
          </cell>
          <cell r="C362">
            <v>1995</v>
          </cell>
          <cell r="D362">
            <v>19</v>
          </cell>
          <cell r="E362" t="str">
            <v>U20-Junioren</v>
          </cell>
          <cell r="F362" t="str">
            <v>M</v>
          </cell>
          <cell r="G362" t="str">
            <v>RUM</v>
          </cell>
          <cell r="H362" t="str">
            <v>KSV Rum</v>
          </cell>
          <cell r="I362" t="str">
            <v>T</v>
          </cell>
          <cell r="J362" t="str">
            <v>I</v>
          </cell>
          <cell r="K362" t="str">
            <v>RUM</v>
          </cell>
          <cell r="L362" t="str">
            <v>KSV Rum</v>
          </cell>
          <cell r="M362" t="str">
            <v>T</v>
          </cell>
          <cell r="N362">
            <v>34905</v>
          </cell>
        </row>
        <row r="363">
          <cell r="A363">
            <v>4791</v>
          </cell>
          <cell r="B363" t="str">
            <v>Maier Samuel</v>
          </cell>
          <cell r="C363">
            <v>1999</v>
          </cell>
          <cell r="D363">
            <v>15</v>
          </cell>
          <cell r="E363" t="str">
            <v>U15-Jugend B</v>
          </cell>
          <cell r="F363" t="str">
            <v>M</v>
          </cell>
          <cell r="G363" t="str">
            <v>RUM</v>
          </cell>
          <cell r="H363" t="str">
            <v>KSV Rum</v>
          </cell>
          <cell r="I363" t="str">
            <v>T</v>
          </cell>
          <cell r="J363" t="str">
            <v>I</v>
          </cell>
          <cell r="K363" t="str">
            <v>RUM</v>
          </cell>
          <cell r="L363" t="str">
            <v>KSV Rum</v>
          </cell>
          <cell r="M363" t="str">
            <v>T</v>
          </cell>
          <cell r="N363">
            <v>36436</v>
          </cell>
        </row>
        <row r="364">
          <cell r="A364">
            <v>3781</v>
          </cell>
          <cell r="B364" t="str">
            <v>Marksteiner Markus</v>
          </cell>
          <cell r="C364">
            <v>1978</v>
          </cell>
          <cell r="D364">
            <v>36</v>
          </cell>
          <cell r="E364" t="str">
            <v>AK-1</v>
          </cell>
          <cell r="F364" t="str">
            <v>M</v>
          </cell>
          <cell r="G364" t="str">
            <v>RUM</v>
          </cell>
          <cell r="H364" t="str">
            <v>KSV Rum</v>
          </cell>
          <cell r="I364" t="str">
            <v>T</v>
          </cell>
          <cell r="J364" t="str">
            <v>I</v>
          </cell>
          <cell r="K364" t="str">
            <v>RUM</v>
          </cell>
          <cell r="L364" t="str">
            <v>KSV Rum</v>
          </cell>
          <cell r="M364" t="str">
            <v>T</v>
          </cell>
          <cell r="N364">
            <v>28728</v>
          </cell>
        </row>
        <row r="365">
          <cell r="A365">
            <v>679</v>
          </cell>
          <cell r="B365" t="str">
            <v>Mörth Gerhard</v>
          </cell>
          <cell r="C365">
            <v>1957</v>
          </cell>
          <cell r="D365">
            <v>57</v>
          </cell>
          <cell r="E365" t="str">
            <v>AK-5</v>
          </cell>
          <cell r="F365" t="str">
            <v>M</v>
          </cell>
          <cell r="G365" t="str">
            <v>RUM</v>
          </cell>
          <cell r="H365" t="str">
            <v>KSV Rum</v>
          </cell>
          <cell r="I365" t="str">
            <v>T</v>
          </cell>
          <cell r="J365" t="str">
            <v>I</v>
          </cell>
          <cell r="K365" t="str">
            <v>RUM</v>
          </cell>
          <cell r="L365" t="str">
            <v>KSV Rum</v>
          </cell>
          <cell r="M365" t="str">
            <v>T</v>
          </cell>
          <cell r="N365">
            <v>20917</v>
          </cell>
        </row>
        <row r="366">
          <cell r="A366">
            <v>3783</v>
          </cell>
          <cell r="B366" t="str">
            <v>Plank Wolfgang</v>
          </cell>
          <cell r="C366">
            <v>1978</v>
          </cell>
          <cell r="D366">
            <v>36</v>
          </cell>
          <cell r="E366" t="str">
            <v>AK-1</v>
          </cell>
          <cell r="F366" t="str">
            <v>M</v>
          </cell>
          <cell r="G366" t="str">
            <v>RUM</v>
          </cell>
          <cell r="H366" t="str">
            <v>KSV Rum</v>
          </cell>
          <cell r="I366" t="str">
            <v>T</v>
          </cell>
          <cell r="J366" t="str">
            <v>I</v>
          </cell>
          <cell r="K366" t="str">
            <v>RUM</v>
          </cell>
          <cell r="L366" t="str">
            <v>KSV Rum</v>
          </cell>
          <cell r="M366" t="str">
            <v>T</v>
          </cell>
          <cell r="N366">
            <v>28563</v>
          </cell>
        </row>
        <row r="367">
          <cell r="A367">
            <v>4048</v>
          </cell>
          <cell r="B367" t="str">
            <v>Schneider Martin</v>
          </cell>
          <cell r="C367">
            <v>1983</v>
          </cell>
          <cell r="D367">
            <v>31</v>
          </cell>
          <cell r="E367" t="str">
            <v>Allg. Klasse</v>
          </cell>
          <cell r="F367" t="str">
            <v>M</v>
          </cell>
          <cell r="G367" t="str">
            <v>RUM</v>
          </cell>
          <cell r="H367" t="str">
            <v>KSV Rum</v>
          </cell>
          <cell r="I367" t="str">
            <v>T</v>
          </cell>
          <cell r="J367" t="str">
            <v>I</v>
          </cell>
          <cell r="K367" t="str">
            <v>RUM</v>
          </cell>
          <cell r="L367" t="str">
            <v>KSV Rum</v>
          </cell>
          <cell r="M367" t="str">
            <v>T</v>
          </cell>
          <cell r="N367">
            <v>30516</v>
          </cell>
        </row>
        <row r="368">
          <cell r="A368">
            <v>4540</v>
          </cell>
          <cell r="B368" t="str">
            <v>Schweninger Thomas</v>
          </cell>
          <cell r="C368">
            <v>1994</v>
          </cell>
          <cell r="D368">
            <v>20</v>
          </cell>
          <cell r="E368" t="str">
            <v>U20-Junioren</v>
          </cell>
          <cell r="F368" t="str">
            <v>M</v>
          </cell>
          <cell r="G368" t="str">
            <v>RUM</v>
          </cell>
          <cell r="H368" t="str">
            <v>KSV Rum</v>
          </cell>
          <cell r="I368" t="str">
            <v>T</v>
          </cell>
          <cell r="J368" t="str">
            <v>I</v>
          </cell>
          <cell r="K368" t="str">
            <v>RUM</v>
          </cell>
          <cell r="L368" t="str">
            <v>KSV Rum</v>
          </cell>
          <cell r="M368" t="str">
            <v>T</v>
          </cell>
          <cell r="N368">
            <v>34425</v>
          </cell>
        </row>
        <row r="369">
          <cell r="A369">
            <v>3162</v>
          </cell>
          <cell r="B369" t="str">
            <v>Steiner Harald</v>
          </cell>
          <cell r="C369">
            <v>1971</v>
          </cell>
          <cell r="D369">
            <v>43</v>
          </cell>
          <cell r="E369" t="str">
            <v>AK-2</v>
          </cell>
          <cell r="F369" t="str">
            <v>M</v>
          </cell>
          <cell r="G369" t="str">
            <v>RUM</v>
          </cell>
          <cell r="H369" t="str">
            <v>KSV Rum</v>
          </cell>
          <cell r="I369" t="str">
            <v>T</v>
          </cell>
          <cell r="J369" t="str">
            <v>I</v>
          </cell>
          <cell r="K369" t="str">
            <v>RUM</v>
          </cell>
          <cell r="L369" t="str">
            <v>KSV Rum</v>
          </cell>
          <cell r="M369" t="str">
            <v>T</v>
          </cell>
          <cell r="N369">
            <v>26246</v>
          </cell>
        </row>
        <row r="370">
          <cell r="A370">
            <v>4541</v>
          </cell>
          <cell r="B370" t="str">
            <v>Unsinn Gabriel</v>
          </cell>
          <cell r="C370">
            <v>1994</v>
          </cell>
          <cell r="D370">
            <v>20</v>
          </cell>
          <cell r="E370" t="str">
            <v>U20-Junioren</v>
          </cell>
          <cell r="F370" t="str">
            <v>M</v>
          </cell>
          <cell r="G370" t="str">
            <v>RUM</v>
          </cell>
          <cell r="H370" t="str">
            <v>KSV Rum</v>
          </cell>
          <cell r="I370" t="str">
            <v>T</v>
          </cell>
          <cell r="J370" t="str">
            <v>I</v>
          </cell>
          <cell r="K370" t="str">
            <v>RUM</v>
          </cell>
          <cell r="L370" t="str">
            <v>KSV Rum</v>
          </cell>
          <cell r="M370" t="str">
            <v>T</v>
          </cell>
          <cell r="N370">
            <v>34372</v>
          </cell>
        </row>
        <row r="371">
          <cell r="A371">
            <v>2847</v>
          </cell>
          <cell r="B371" t="str">
            <v>Uran Hermann</v>
          </cell>
          <cell r="C371">
            <v>1970</v>
          </cell>
          <cell r="D371">
            <v>44</v>
          </cell>
          <cell r="E371" t="str">
            <v>AK-2</v>
          </cell>
          <cell r="F371" t="str">
            <v>M</v>
          </cell>
          <cell r="G371" t="str">
            <v>RUM</v>
          </cell>
          <cell r="H371" t="str">
            <v>KSV Rum</v>
          </cell>
          <cell r="I371" t="str">
            <v>T</v>
          </cell>
          <cell r="J371" t="str">
            <v>I</v>
          </cell>
          <cell r="K371" t="str">
            <v>RUM</v>
          </cell>
          <cell r="L371" t="str">
            <v>KSV Rum</v>
          </cell>
          <cell r="M371" t="str">
            <v>T</v>
          </cell>
          <cell r="N371">
            <v>25591</v>
          </cell>
        </row>
        <row r="372">
          <cell r="A372">
            <v>2662</v>
          </cell>
          <cell r="B372" t="str">
            <v>Uran Werner</v>
          </cell>
          <cell r="C372">
            <v>1968</v>
          </cell>
          <cell r="D372">
            <v>46</v>
          </cell>
          <cell r="E372" t="str">
            <v>AK-3</v>
          </cell>
          <cell r="F372" t="str">
            <v>M</v>
          </cell>
          <cell r="G372" t="str">
            <v>RUM</v>
          </cell>
          <cell r="H372" t="str">
            <v>KSV Rum</v>
          </cell>
          <cell r="I372" t="str">
            <v>T</v>
          </cell>
          <cell r="J372" t="str">
            <v>I</v>
          </cell>
          <cell r="K372" t="str">
            <v>RUM</v>
          </cell>
          <cell r="L372" t="str">
            <v>KSV Rum</v>
          </cell>
          <cell r="M372" t="str">
            <v>T</v>
          </cell>
          <cell r="N372">
            <v>24987</v>
          </cell>
        </row>
        <row r="373">
          <cell r="A373">
            <v>4722</v>
          </cell>
          <cell r="B373" t="str">
            <v>Walkam Lukas</v>
          </cell>
          <cell r="C373">
            <v>1998</v>
          </cell>
          <cell r="D373">
            <v>16</v>
          </cell>
          <cell r="E373" t="str">
            <v>U17-Jugend A</v>
          </cell>
          <cell r="F373" t="str">
            <v>M</v>
          </cell>
          <cell r="G373" t="str">
            <v>RUM</v>
          </cell>
          <cell r="H373" t="str">
            <v>KSV Rum</v>
          </cell>
          <cell r="I373" t="str">
            <v>T</v>
          </cell>
          <cell r="J373" t="str">
            <v>I</v>
          </cell>
          <cell r="K373" t="str">
            <v>RUM</v>
          </cell>
          <cell r="L373" t="str">
            <v>KSV Rum</v>
          </cell>
          <cell r="M373" t="str">
            <v>T</v>
          </cell>
          <cell r="N373">
            <v>35877</v>
          </cell>
        </row>
        <row r="374">
          <cell r="A374">
            <v>4844</v>
          </cell>
          <cell r="B374" t="str">
            <v>Walkam Mario</v>
          </cell>
          <cell r="C374">
            <v>2000</v>
          </cell>
          <cell r="D374">
            <v>14</v>
          </cell>
          <cell r="E374" t="str">
            <v>U15-Jugend B</v>
          </cell>
          <cell r="F374" t="str">
            <v>M</v>
          </cell>
          <cell r="G374" t="str">
            <v>RUM</v>
          </cell>
          <cell r="H374" t="str">
            <v>KSV Rum</v>
          </cell>
          <cell r="I374" t="str">
            <v>T</v>
          </cell>
          <cell r="J374" t="str">
            <v>I</v>
          </cell>
          <cell r="K374" t="str">
            <v>RUM</v>
          </cell>
          <cell r="L374" t="str">
            <v>KSV Rum</v>
          </cell>
          <cell r="M374" t="str">
            <v>T</v>
          </cell>
          <cell r="N374">
            <v>36535</v>
          </cell>
        </row>
        <row r="375">
          <cell r="A375">
            <v>2917</v>
          </cell>
          <cell r="B375" t="str">
            <v>Bogensberger Edmund</v>
          </cell>
          <cell r="C375">
            <v>1955</v>
          </cell>
          <cell r="D375">
            <v>59</v>
          </cell>
          <cell r="E375" t="str">
            <v>AK-5</v>
          </cell>
          <cell r="F375" t="str">
            <v>M</v>
          </cell>
          <cell r="G375" t="str">
            <v>DOR</v>
          </cell>
          <cell r="H375" t="str">
            <v>USC Dornbirn</v>
          </cell>
          <cell r="I375" t="str">
            <v>V</v>
          </cell>
          <cell r="J375" t="str">
            <v>I</v>
          </cell>
          <cell r="K375" t="str">
            <v>DOR</v>
          </cell>
          <cell r="L375" t="str">
            <v>USC Dornbirn</v>
          </cell>
          <cell r="M375" t="str">
            <v>V</v>
          </cell>
          <cell r="N375">
            <v>20122</v>
          </cell>
        </row>
        <row r="376">
          <cell r="A376">
            <v>3218</v>
          </cell>
          <cell r="B376" t="str">
            <v>Diem Rudolf</v>
          </cell>
          <cell r="C376">
            <v>1972</v>
          </cell>
          <cell r="D376">
            <v>42</v>
          </cell>
          <cell r="E376" t="str">
            <v>AK-2</v>
          </cell>
          <cell r="F376" t="str">
            <v>M</v>
          </cell>
          <cell r="G376" t="str">
            <v>DOR</v>
          </cell>
          <cell r="H376" t="str">
            <v>USC Dornbirn</v>
          </cell>
          <cell r="I376" t="str">
            <v>V</v>
          </cell>
          <cell r="J376" t="str">
            <v>I</v>
          </cell>
          <cell r="K376" t="str">
            <v>DOR</v>
          </cell>
          <cell r="L376" t="str">
            <v>USC Dornbirn</v>
          </cell>
          <cell r="M376" t="str">
            <v>V</v>
          </cell>
          <cell r="N376">
            <v>26379</v>
          </cell>
        </row>
        <row r="377">
          <cell r="A377">
            <v>4661</v>
          </cell>
          <cell r="B377" t="str">
            <v>Kohler Lucas</v>
          </cell>
          <cell r="C377">
            <v>1989</v>
          </cell>
          <cell r="D377">
            <v>25</v>
          </cell>
          <cell r="E377" t="str">
            <v>Allg. Klasse</v>
          </cell>
          <cell r="F377" t="str">
            <v>M</v>
          </cell>
          <cell r="G377" t="str">
            <v>DOR</v>
          </cell>
          <cell r="H377" t="str">
            <v>USC Dornbirn</v>
          </cell>
          <cell r="I377" t="str">
            <v>V</v>
          </cell>
          <cell r="J377" t="str">
            <v>I</v>
          </cell>
          <cell r="K377" t="str">
            <v>DOR</v>
          </cell>
          <cell r="L377" t="str">
            <v>USC Dornbirn</v>
          </cell>
          <cell r="M377" t="str">
            <v>V</v>
          </cell>
          <cell r="N377">
            <v>32679</v>
          </cell>
        </row>
        <row r="378">
          <cell r="A378">
            <v>632</v>
          </cell>
          <cell r="B378" t="str">
            <v>Pleßnitzer Günter</v>
          </cell>
          <cell r="C378">
            <v>1955</v>
          </cell>
          <cell r="D378">
            <v>59</v>
          </cell>
          <cell r="E378" t="str">
            <v>AK-5</v>
          </cell>
          <cell r="F378" t="str">
            <v>M</v>
          </cell>
          <cell r="G378" t="str">
            <v>DOR</v>
          </cell>
          <cell r="H378" t="str">
            <v>USC Dornbirn</v>
          </cell>
          <cell r="I378" t="str">
            <v>V</v>
          </cell>
          <cell r="J378" t="str">
            <v>I</v>
          </cell>
          <cell r="K378" t="str">
            <v>DOR</v>
          </cell>
          <cell r="L378" t="str">
            <v>USC Dornbirn</v>
          </cell>
          <cell r="M378" t="str">
            <v>V</v>
          </cell>
          <cell r="N378">
            <v>20304</v>
          </cell>
        </row>
        <row r="379">
          <cell r="A379">
            <v>3619</v>
          </cell>
          <cell r="B379" t="str">
            <v>Ulmer Thomas</v>
          </cell>
          <cell r="C379">
            <v>1975</v>
          </cell>
          <cell r="D379">
            <v>39</v>
          </cell>
          <cell r="E379" t="str">
            <v>AK-1</v>
          </cell>
          <cell r="F379" t="str">
            <v>M</v>
          </cell>
          <cell r="G379" t="str">
            <v>DOR</v>
          </cell>
          <cell r="H379" t="str">
            <v>USC Dornbirn</v>
          </cell>
          <cell r="I379" t="str">
            <v>V</v>
          </cell>
          <cell r="J379" t="str">
            <v>I</v>
          </cell>
          <cell r="K379" t="str">
            <v>DOR</v>
          </cell>
          <cell r="L379" t="str">
            <v>USC Dornbirn</v>
          </cell>
          <cell r="M379" t="str">
            <v>V</v>
          </cell>
          <cell r="N379">
            <v>27741</v>
          </cell>
        </row>
        <row r="380">
          <cell r="A380">
            <v>636</v>
          </cell>
          <cell r="B380" t="str">
            <v>Ulmer Wolfgang</v>
          </cell>
          <cell r="C380">
            <v>1959</v>
          </cell>
          <cell r="D380">
            <v>55</v>
          </cell>
          <cell r="E380" t="str">
            <v>AK-5</v>
          </cell>
          <cell r="F380" t="str">
            <v>M</v>
          </cell>
          <cell r="G380" t="str">
            <v>DOR</v>
          </cell>
          <cell r="H380" t="str">
            <v>USC Dornbirn</v>
          </cell>
          <cell r="I380" t="str">
            <v>V</v>
          </cell>
          <cell r="J380" t="str">
            <v>I</v>
          </cell>
          <cell r="K380" t="str">
            <v>DOR</v>
          </cell>
          <cell r="L380" t="str">
            <v>USC Dornbirn</v>
          </cell>
          <cell r="M380" t="str">
            <v>V</v>
          </cell>
          <cell r="N380">
            <v>21807</v>
          </cell>
        </row>
        <row r="381">
          <cell r="A381">
            <v>4511</v>
          </cell>
          <cell r="B381" t="str">
            <v>Viduka Julio</v>
          </cell>
          <cell r="C381">
            <v>1993</v>
          </cell>
          <cell r="D381">
            <v>21</v>
          </cell>
          <cell r="E381" t="str">
            <v>U23</v>
          </cell>
          <cell r="F381" t="str">
            <v>M</v>
          </cell>
          <cell r="G381" t="str">
            <v>DOR</v>
          </cell>
          <cell r="H381" t="str">
            <v>USC Dornbirn</v>
          </cell>
          <cell r="I381" t="str">
            <v>V</v>
          </cell>
          <cell r="J381" t="str">
            <v>I</v>
          </cell>
          <cell r="K381" t="str">
            <v>DOR</v>
          </cell>
          <cell r="L381" t="str">
            <v>USC Dornbirn</v>
          </cell>
          <cell r="M381" t="str">
            <v>V</v>
          </cell>
          <cell r="N381">
            <v>34290</v>
          </cell>
        </row>
        <row r="382">
          <cell r="B382" t="str">
            <v>WIEN</v>
          </cell>
        </row>
        <row r="383">
          <cell r="A383">
            <v>4829</v>
          </cell>
          <cell r="B383" t="str">
            <v>Bayer Xandro</v>
          </cell>
          <cell r="C383">
            <v>1986</v>
          </cell>
          <cell r="D383">
            <v>28</v>
          </cell>
          <cell r="E383" t="str">
            <v>Allg. Klasse</v>
          </cell>
          <cell r="F383" t="str">
            <v>M</v>
          </cell>
          <cell r="G383" t="str">
            <v>EIW</v>
          </cell>
          <cell r="H383" t="str">
            <v>Eiche Wien Ottakring</v>
          </cell>
          <cell r="I383" t="str">
            <v>W</v>
          </cell>
          <cell r="J383" t="str">
            <v>I</v>
          </cell>
          <cell r="K383" t="str">
            <v>EIW</v>
          </cell>
          <cell r="L383" t="str">
            <v>Eiche Wien Ottakring</v>
          </cell>
          <cell r="M383" t="str">
            <v>W</v>
          </cell>
          <cell r="N383">
            <v>31730</v>
          </cell>
        </row>
        <row r="384">
          <cell r="A384">
            <v>4710</v>
          </cell>
          <cell r="B384" t="str">
            <v>Buchalla Andreas</v>
          </cell>
          <cell r="C384">
            <v>1988</v>
          </cell>
          <cell r="D384">
            <v>26</v>
          </cell>
          <cell r="E384" t="str">
            <v>Allg. Klasse</v>
          </cell>
          <cell r="F384" t="str">
            <v>M</v>
          </cell>
          <cell r="G384" t="str">
            <v>EIW</v>
          </cell>
          <cell r="H384" t="str">
            <v>Eiche Wien Ottakring</v>
          </cell>
          <cell r="I384" t="str">
            <v>W</v>
          </cell>
          <cell r="J384" t="str">
            <v>I</v>
          </cell>
          <cell r="K384" t="str">
            <v>EIW</v>
          </cell>
          <cell r="L384" t="str">
            <v>Eiche Wien Ottakring</v>
          </cell>
          <cell r="M384" t="str">
            <v>W</v>
          </cell>
          <cell r="N384">
            <v>32306</v>
          </cell>
        </row>
        <row r="385">
          <cell r="A385">
            <v>4643</v>
          </cell>
          <cell r="B385" t="str">
            <v>Degwerth Andreas, Dipl.Ing.</v>
          </cell>
          <cell r="C385">
            <v>1970</v>
          </cell>
          <cell r="D385">
            <v>44</v>
          </cell>
          <cell r="E385" t="str">
            <v>AK-2</v>
          </cell>
          <cell r="F385" t="str">
            <v>M</v>
          </cell>
          <cell r="G385" t="str">
            <v>EIW</v>
          </cell>
          <cell r="H385" t="str">
            <v>Eiche Wien Ottakring</v>
          </cell>
          <cell r="I385" t="str">
            <v>W</v>
          </cell>
          <cell r="J385" t="str">
            <v>I</v>
          </cell>
          <cell r="K385" t="str">
            <v>EIW</v>
          </cell>
          <cell r="L385" t="str">
            <v>Eiche Wien Ottakring</v>
          </cell>
          <cell r="M385" t="str">
            <v>W</v>
          </cell>
          <cell r="N385">
            <v>25753</v>
          </cell>
        </row>
        <row r="386">
          <cell r="A386">
            <v>4819</v>
          </cell>
          <cell r="B386" t="str">
            <v>Janacek Cornelia</v>
          </cell>
          <cell r="C386">
            <v>1990</v>
          </cell>
          <cell r="D386">
            <v>24</v>
          </cell>
          <cell r="E386" t="str">
            <v>Allg. Klasse</v>
          </cell>
          <cell r="F386" t="str">
            <v>W</v>
          </cell>
          <cell r="G386" t="str">
            <v>EIW</v>
          </cell>
          <cell r="H386" t="str">
            <v>Eiche Wien Ottakring</v>
          </cell>
          <cell r="I386" t="str">
            <v>W</v>
          </cell>
          <cell r="J386" t="str">
            <v>I</v>
          </cell>
          <cell r="K386" t="str">
            <v>EIW</v>
          </cell>
          <cell r="L386" t="str">
            <v>Eiche Wien Ottakring</v>
          </cell>
          <cell r="M386" t="str">
            <v>W</v>
          </cell>
          <cell r="N386">
            <v>32887</v>
          </cell>
        </row>
        <row r="387">
          <cell r="A387">
            <v>3853</v>
          </cell>
          <cell r="B387" t="str">
            <v>Gössl Herbert</v>
          </cell>
          <cell r="C387">
            <v>1976</v>
          </cell>
          <cell r="D387">
            <v>38</v>
          </cell>
          <cell r="E387" t="str">
            <v>AK-1</v>
          </cell>
          <cell r="F387" t="str">
            <v>M</v>
          </cell>
          <cell r="G387" t="str">
            <v>EIW</v>
          </cell>
          <cell r="H387" t="str">
            <v>Eiche Wien Ottakring</v>
          </cell>
          <cell r="I387" t="str">
            <v>W</v>
          </cell>
          <cell r="J387" t="str">
            <v>I</v>
          </cell>
          <cell r="K387" t="str">
            <v>EIW</v>
          </cell>
          <cell r="L387" t="str">
            <v>Eiche Wien Ottakring</v>
          </cell>
          <cell r="M387" t="str">
            <v>W</v>
          </cell>
          <cell r="N387">
            <v>28123</v>
          </cell>
        </row>
        <row r="388">
          <cell r="A388">
            <v>4801</v>
          </cell>
          <cell r="B388" t="str">
            <v>Hayek Matthias</v>
          </cell>
          <cell r="C388">
            <v>1992</v>
          </cell>
          <cell r="D388">
            <v>22</v>
          </cell>
          <cell r="E388" t="str">
            <v>U23</v>
          </cell>
          <cell r="F388" t="str">
            <v>M</v>
          </cell>
          <cell r="G388" t="str">
            <v>EIW</v>
          </cell>
          <cell r="H388" t="str">
            <v>Eiche Wien Ottakring</v>
          </cell>
          <cell r="I388" t="str">
            <v>W</v>
          </cell>
          <cell r="J388" t="str">
            <v>I</v>
          </cell>
          <cell r="K388" t="str">
            <v>EIW</v>
          </cell>
          <cell r="L388" t="str">
            <v>Eiche Wien Ottakring</v>
          </cell>
          <cell r="M388" t="str">
            <v>W</v>
          </cell>
          <cell r="N388">
            <v>33774</v>
          </cell>
        </row>
        <row r="389">
          <cell r="A389">
            <v>3865</v>
          </cell>
          <cell r="B389" t="str">
            <v>Hoda Hans</v>
          </cell>
          <cell r="C389">
            <v>1976</v>
          </cell>
          <cell r="D389">
            <v>38</v>
          </cell>
          <cell r="E389" t="str">
            <v>AK-1</v>
          </cell>
          <cell r="F389" t="str">
            <v>M</v>
          </cell>
          <cell r="G389" t="str">
            <v>EIW</v>
          </cell>
          <cell r="H389" t="str">
            <v>Eiche Wien Ottakring</v>
          </cell>
          <cell r="I389" t="str">
            <v>W</v>
          </cell>
          <cell r="J389" t="str">
            <v>I</v>
          </cell>
          <cell r="K389" t="str">
            <v>EIW</v>
          </cell>
          <cell r="L389" t="str">
            <v>Eiche Wien Ottakring</v>
          </cell>
          <cell r="M389" t="str">
            <v>W</v>
          </cell>
          <cell r="N389">
            <v>27763</v>
          </cell>
        </row>
        <row r="390">
          <cell r="A390">
            <v>316</v>
          </cell>
          <cell r="B390" t="str">
            <v>Hosek Alfred</v>
          </cell>
          <cell r="C390">
            <v>1947</v>
          </cell>
          <cell r="D390">
            <v>67</v>
          </cell>
          <cell r="E390" t="str">
            <v>AK-7</v>
          </cell>
          <cell r="F390" t="str">
            <v>M</v>
          </cell>
          <cell r="G390" t="str">
            <v>EIW</v>
          </cell>
          <cell r="H390" t="str">
            <v>Eiche Wien Ottakring</v>
          </cell>
          <cell r="I390" t="str">
            <v>W</v>
          </cell>
          <cell r="J390" t="str">
            <v>I</v>
          </cell>
          <cell r="K390" t="str">
            <v>EIW</v>
          </cell>
          <cell r="L390" t="str">
            <v>Eiche Wien Ottakring</v>
          </cell>
          <cell r="M390" t="str">
            <v>W</v>
          </cell>
          <cell r="N390">
            <v>17365</v>
          </cell>
        </row>
        <row r="391">
          <cell r="A391">
            <v>4742</v>
          </cell>
          <cell r="B391" t="str">
            <v>Olea Christian</v>
          </cell>
          <cell r="C391">
            <v>1984</v>
          </cell>
          <cell r="D391">
            <v>30</v>
          </cell>
          <cell r="E391" t="str">
            <v>Allg. Klasse</v>
          </cell>
          <cell r="F391" t="str">
            <v>M</v>
          </cell>
          <cell r="G391" t="str">
            <v>EIW</v>
          </cell>
          <cell r="H391" t="str">
            <v>Eiche Wien Ottakring</v>
          </cell>
          <cell r="I391" t="str">
            <v>W</v>
          </cell>
          <cell r="J391" t="str">
            <v>I</v>
          </cell>
          <cell r="K391" t="str">
            <v>EIW</v>
          </cell>
          <cell r="L391" t="str">
            <v>Eiche Wien Ottakring</v>
          </cell>
          <cell r="M391" t="str">
            <v>W</v>
          </cell>
          <cell r="N391">
            <v>30713</v>
          </cell>
        </row>
        <row r="392">
          <cell r="A392">
            <v>4830</v>
          </cell>
          <cell r="B392" t="str">
            <v>Rojas Tobias</v>
          </cell>
          <cell r="C392">
            <v>1988</v>
          </cell>
          <cell r="D392">
            <v>26</v>
          </cell>
          <cell r="E392" t="str">
            <v>Allg. Klasse</v>
          </cell>
          <cell r="F392" t="str">
            <v>M</v>
          </cell>
          <cell r="G392" t="str">
            <v>EIW</v>
          </cell>
          <cell r="H392" t="str">
            <v>Eiche Wien Ottakring</v>
          </cell>
          <cell r="I392" t="str">
            <v>W</v>
          </cell>
          <cell r="J392" t="str">
            <v>I</v>
          </cell>
          <cell r="K392" t="str">
            <v>EIW</v>
          </cell>
          <cell r="L392" t="str">
            <v>Eiche Wien Ottakring</v>
          </cell>
          <cell r="M392" t="str">
            <v>W</v>
          </cell>
          <cell r="N392">
            <v>32429</v>
          </cell>
        </row>
        <row r="393">
          <cell r="A393">
            <v>4798</v>
          </cell>
          <cell r="B393" t="str">
            <v>Schallerl Stefan</v>
          </cell>
          <cell r="C393">
            <v>1981</v>
          </cell>
          <cell r="D393">
            <v>33</v>
          </cell>
          <cell r="E393" t="str">
            <v>Allg. Klasse</v>
          </cell>
          <cell r="F393" t="str">
            <v>M</v>
          </cell>
          <cell r="G393" t="str">
            <v>EIW</v>
          </cell>
          <cell r="H393" t="str">
            <v>Eiche Wien Ottakring</v>
          </cell>
          <cell r="I393" t="str">
            <v>W</v>
          </cell>
          <cell r="J393" t="str">
            <v>I</v>
          </cell>
          <cell r="K393" t="str">
            <v>EIW</v>
          </cell>
          <cell r="L393" t="str">
            <v>Eiche Wien Ottakring</v>
          </cell>
          <cell r="M393" t="str">
            <v>W</v>
          </cell>
          <cell r="N393">
            <v>29805</v>
          </cell>
        </row>
        <row r="394">
          <cell r="A394">
            <v>4448</v>
          </cell>
          <cell r="B394" t="str">
            <v>Schimek Marcel</v>
          </cell>
          <cell r="C394">
            <v>1991</v>
          </cell>
          <cell r="D394">
            <v>23</v>
          </cell>
          <cell r="E394" t="str">
            <v>U23</v>
          </cell>
          <cell r="F394" t="str">
            <v>M</v>
          </cell>
          <cell r="G394" t="str">
            <v>EIW</v>
          </cell>
          <cell r="H394" t="str">
            <v>Eiche Wien Ottakring</v>
          </cell>
          <cell r="I394" t="str">
            <v>W</v>
          </cell>
          <cell r="J394" t="str">
            <v>I</v>
          </cell>
          <cell r="K394" t="str">
            <v>EIW</v>
          </cell>
          <cell r="L394" t="str">
            <v>Eiche Wien Ottakring</v>
          </cell>
          <cell r="M394" t="str">
            <v>W</v>
          </cell>
          <cell r="N394">
            <v>33342</v>
          </cell>
        </row>
        <row r="395">
          <cell r="A395">
            <v>2153</v>
          </cell>
          <cell r="B395" t="str">
            <v>Schinhan Roman</v>
          </cell>
          <cell r="C395">
            <v>1964</v>
          </cell>
          <cell r="D395">
            <v>50</v>
          </cell>
          <cell r="E395" t="str">
            <v>AK-4</v>
          </cell>
          <cell r="F395" t="str">
            <v>M</v>
          </cell>
          <cell r="G395" t="str">
            <v>EIW</v>
          </cell>
          <cell r="H395" t="str">
            <v>Eiche Wien Ottakring</v>
          </cell>
          <cell r="I395" t="str">
            <v>W</v>
          </cell>
          <cell r="J395" t="str">
            <v>I</v>
          </cell>
          <cell r="K395" t="str">
            <v>EIW</v>
          </cell>
          <cell r="L395" t="str">
            <v>Eiche Wien Ottakring</v>
          </cell>
          <cell r="M395" t="str">
            <v>W</v>
          </cell>
          <cell r="N395">
            <v>23544</v>
          </cell>
        </row>
        <row r="396">
          <cell r="A396">
            <v>4804</v>
          </cell>
          <cell r="B396" t="str">
            <v>Schumi Thomas</v>
          </cell>
          <cell r="C396">
            <v>1990</v>
          </cell>
          <cell r="D396">
            <v>24</v>
          </cell>
          <cell r="E396" t="str">
            <v>Allg. Klasse</v>
          </cell>
          <cell r="F396" t="str">
            <v>M</v>
          </cell>
          <cell r="G396" t="str">
            <v>EIW</v>
          </cell>
          <cell r="H396" t="str">
            <v>Eiche Wien Ottakring</v>
          </cell>
          <cell r="I396" t="str">
            <v>W</v>
          </cell>
          <cell r="J396" t="str">
            <v>I</v>
          </cell>
          <cell r="K396" t="str">
            <v>EIW</v>
          </cell>
          <cell r="L396" t="str">
            <v>Eiche Wien Ottakring</v>
          </cell>
          <cell r="M396" t="str">
            <v>W</v>
          </cell>
          <cell r="N396">
            <v>33124</v>
          </cell>
        </row>
        <row r="397">
          <cell r="A397">
            <v>4648</v>
          </cell>
          <cell r="B397" t="str">
            <v>Steger Klaus</v>
          </cell>
          <cell r="C397">
            <v>1991</v>
          </cell>
          <cell r="D397">
            <v>23</v>
          </cell>
          <cell r="E397" t="str">
            <v>U23</v>
          </cell>
          <cell r="F397" t="str">
            <v>M</v>
          </cell>
          <cell r="G397" t="str">
            <v>EIW</v>
          </cell>
          <cell r="H397" t="str">
            <v>Eiche Wien Ottakring</v>
          </cell>
          <cell r="I397" t="str">
            <v>W</v>
          </cell>
          <cell r="J397" t="str">
            <v>I</v>
          </cell>
          <cell r="K397" t="str">
            <v>EIW</v>
          </cell>
          <cell r="L397" t="str">
            <v>Eiche Wien Ottakring</v>
          </cell>
          <cell r="M397" t="str">
            <v>W</v>
          </cell>
          <cell r="N397">
            <v>33311</v>
          </cell>
        </row>
        <row r="398">
          <cell r="A398">
            <v>4856</v>
          </cell>
          <cell r="B398" t="str">
            <v>Steger Tobias</v>
          </cell>
          <cell r="C398">
            <v>1999</v>
          </cell>
          <cell r="D398">
            <v>15</v>
          </cell>
          <cell r="E398" t="str">
            <v>U15-Jugend B</v>
          </cell>
          <cell r="F398" t="str">
            <v>M</v>
          </cell>
          <cell r="G398" t="str">
            <v>EIW</v>
          </cell>
          <cell r="H398" t="str">
            <v>Eiche Wien Ottakring</v>
          </cell>
          <cell r="I398" t="str">
            <v>W</v>
          </cell>
          <cell r="J398" t="str">
            <v>I</v>
          </cell>
          <cell r="K398" t="str">
            <v>EIW</v>
          </cell>
          <cell r="L398" t="str">
            <v>Eiche Wien Ottakring</v>
          </cell>
          <cell r="M398" t="str">
            <v>W</v>
          </cell>
          <cell r="N398">
            <v>36490</v>
          </cell>
        </row>
        <row r="399">
          <cell r="A399">
            <v>4761</v>
          </cell>
          <cell r="B399" t="str">
            <v>Taranetz Martin, Dipl.Ing.</v>
          </cell>
          <cell r="C399">
            <v>1986</v>
          </cell>
          <cell r="D399">
            <v>28</v>
          </cell>
          <cell r="E399" t="str">
            <v>Allg. Klasse</v>
          </cell>
          <cell r="F399" t="str">
            <v>M</v>
          </cell>
          <cell r="G399" t="str">
            <v>EIW</v>
          </cell>
          <cell r="H399" t="str">
            <v>Eiche Wien Ottakring</v>
          </cell>
          <cell r="I399" t="str">
            <v>W</v>
          </cell>
          <cell r="J399" t="str">
            <v>I</v>
          </cell>
          <cell r="K399" t="str">
            <v>EIW</v>
          </cell>
          <cell r="L399" t="str">
            <v>Eiche Wien Ottakring</v>
          </cell>
          <cell r="M399" t="str">
            <v>W</v>
          </cell>
          <cell r="N399">
            <v>31519</v>
          </cell>
        </row>
        <row r="400">
          <cell r="A400">
            <v>4642</v>
          </cell>
          <cell r="B400" t="str">
            <v>Tschinkel Andreas</v>
          </cell>
          <cell r="C400">
            <v>1979</v>
          </cell>
          <cell r="D400">
            <v>35</v>
          </cell>
          <cell r="E400" t="str">
            <v>AK-1</v>
          </cell>
          <cell r="F400" t="str">
            <v>M</v>
          </cell>
          <cell r="G400" t="str">
            <v>EIW</v>
          </cell>
          <cell r="H400" t="str">
            <v>Eiche Wien Ottakring</v>
          </cell>
          <cell r="I400" t="str">
            <v>W</v>
          </cell>
          <cell r="J400" t="str">
            <v>I</v>
          </cell>
          <cell r="K400" t="str">
            <v>EIW</v>
          </cell>
          <cell r="L400" t="str">
            <v>Eiche Wien Ottakring</v>
          </cell>
          <cell r="M400" t="str">
            <v>W</v>
          </cell>
          <cell r="N400">
            <v>29094</v>
          </cell>
        </row>
        <row r="401">
          <cell r="A401">
            <v>4749</v>
          </cell>
          <cell r="B401" t="str">
            <v>Dietachmayr Malin</v>
          </cell>
          <cell r="C401">
            <v>1991</v>
          </cell>
          <cell r="D401">
            <v>23</v>
          </cell>
          <cell r="E401" t="str">
            <v>U23</v>
          </cell>
          <cell r="F401" t="str">
            <v>W</v>
          </cell>
          <cell r="G401" t="str">
            <v>LEO</v>
          </cell>
          <cell r="H401" t="str">
            <v>AK Leopoldau</v>
          </cell>
          <cell r="I401" t="str">
            <v>W</v>
          </cell>
          <cell r="J401" t="str">
            <v>I</v>
          </cell>
          <cell r="K401" t="str">
            <v>LEO</v>
          </cell>
          <cell r="L401" t="str">
            <v>AK Leopoldau</v>
          </cell>
          <cell r="M401" t="str">
            <v>W</v>
          </cell>
          <cell r="N401">
            <v>33478</v>
          </cell>
        </row>
        <row r="402">
          <cell r="A402">
            <v>4131</v>
          </cell>
          <cell r="B402" t="str">
            <v>Nussgraber Jürgen</v>
          </cell>
          <cell r="C402">
            <v>1986</v>
          </cell>
          <cell r="D402">
            <v>28</v>
          </cell>
          <cell r="E402" t="str">
            <v>Allg. Klasse</v>
          </cell>
          <cell r="F402" t="str">
            <v>M</v>
          </cell>
          <cell r="G402" t="str">
            <v>LEO</v>
          </cell>
          <cell r="H402" t="str">
            <v>AK Leopoldau</v>
          </cell>
          <cell r="I402" t="str">
            <v>W</v>
          </cell>
          <cell r="J402" t="str">
            <v>I</v>
          </cell>
          <cell r="K402" t="str">
            <v>LEO</v>
          </cell>
          <cell r="L402" t="str">
            <v>AK Leopoldau</v>
          </cell>
          <cell r="M402" t="str">
            <v>W</v>
          </cell>
          <cell r="N402">
            <v>31695</v>
          </cell>
        </row>
        <row r="403">
          <cell r="A403">
            <v>4748</v>
          </cell>
          <cell r="B403" t="str">
            <v>Prucher Lena, MMag.</v>
          </cell>
          <cell r="C403">
            <v>1984</v>
          </cell>
          <cell r="D403">
            <v>30</v>
          </cell>
          <cell r="E403" t="str">
            <v>Allg. Klasse</v>
          </cell>
          <cell r="F403" t="str">
            <v>W</v>
          </cell>
          <cell r="G403" t="str">
            <v>LEO</v>
          </cell>
          <cell r="H403" t="str">
            <v>AK Leopoldau</v>
          </cell>
          <cell r="I403" t="str">
            <v>W</v>
          </cell>
          <cell r="J403" t="str">
            <v>I</v>
          </cell>
          <cell r="K403" t="str">
            <v>LEO</v>
          </cell>
          <cell r="L403" t="str">
            <v>AK Leopoldau</v>
          </cell>
          <cell r="M403" t="str">
            <v>W</v>
          </cell>
          <cell r="N403">
            <v>30897</v>
          </cell>
        </row>
        <row r="404">
          <cell r="A404">
            <v>3928</v>
          </cell>
          <cell r="B404" t="str">
            <v>Ringel Roman</v>
          </cell>
          <cell r="C404">
            <v>1981</v>
          </cell>
          <cell r="D404">
            <v>33</v>
          </cell>
          <cell r="E404" t="str">
            <v>Allg. Klasse</v>
          </cell>
          <cell r="F404" t="str">
            <v>M</v>
          </cell>
          <cell r="G404" t="str">
            <v>LEO</v>
          </cell>
          <cell r="H404" t="str">
            <v>AK Leopoldau</v>
          </cell>
          <cell r="I404" t="str">
            <v>W</v>
          </cell>
          <cell r="J404" t="str">
            <v>I</v>
          </cell>
          <cell r="K404" t="str">
            <v>LEO</v>
          </cell>
          <cell r="L404" t="str">
            <v>AK Leopoldau</v>
          </cell>
          <cell r="M404" t="str">
            <v>W</v>
          </cell>
          <cell r="N404">
            <v>29687</v>
          </cell>
        </row>
        <row r="405">
          <cell r="A405">
            <v>2717</v>
          </cell>
          <cell r="B405" t="str">
            <v>Schadler Ludwig</v>
          </cell>
          <cell r="C405">
            <v>1960</v>
          </cell>
          <cell r="D405">
            <v>54</v>
          </cell>
          <cell r="E405" t="str">
            <v>AK-4</v>
          </cell>
          <cell r="F405" t="str">
            <v>M</v>
          </cell>
          <cell r="G405" t="str">
            <v>LEO</v>
          </cell>
          <cell r="H405" t="str">
            <v>AK Leopoldau</v>
          </cell>
          <cell r="I405" t="str">
            <v>W</v>
          </cell>
          <cell r="J405" t="str">
            <v>I</v>
          </cell>
          <cell r="K405" t="str">
            <v>LEO</v>
          </cell>
          <cell r="L405" t="str">
            <v>AK Leopoldau</v>
          </cell>
          <cell r="M405" t="str">
            <v>W</v>
          </cell>
          <cell r="N405">
            <v>22044</v>
          </cell>
        </row>
        <row r="406">
          <cell r="A406">
            <v>4796</v>
          </cell>
          <cell r="B406" t="str">
            <v>Wegner Melissa</v>
          </cell>
          <cell r="C406">
            <v>1989</v>
          </cell>
          <cell r="D406">
            <v>25</v>
          </cell>
          <cell r="E406" t="str">
            <v>Allg. Klasse</v>
          </cell>
          <cell r="F406" t="str">
            <v>W</v>
          </cell>
          <cell r="G406" t="str">
            <v>LEO</v>
          </cell>
          <cell r="H406" t="str">
            <v>AK Leopoldau</v>
          </cell>
          <cell r="I406" t="str">
            <v>W</v>
          </cell>
          <cell r="J406" t="str">
            <v>I</v>
          </cell>
          <cell r="K406" t="str">
            <v>LEO</v>
          </cell>
          <cell r="L406" t="str">
            <v>AK Leopoldau</v>
          </cell>
          <cell r="M406" t="str">
            <v>W</v>
          </cell>
          <cell r="N406">
            <v>32850</v>
          </cell>
        </row>
        <row r="407">
          <cell r="A407">
            <v>3820</v>
          </cell>
          <cell r="B407" t="str">
            <v>Worring Martin</v>
          </cell>
          <cell r="C407">
            <v>1979</v>
          </cell>
          <cell r="D407">
            <v>35</v>
          </cell>
          <cell r="E407" t="str">
            <v>AK-1</v>
          </cell>
          <cell r="F407" t="str">
            <v>M</v>
          </cell>
          <cell r="G407" t="str">
            <v>LEO</v>
          </cell>
          <cell r="H407" t="str">
            <v>AK Leopoldau</v>
          </cell>
          <cell r="I407" t="str">
            <v>W</v>
          </cell>
          <cell r="J407" t="str">
            <v>I</v>
          </cell>
          <cell r="K407" t="str">
            <v>LEO</v>
          </cell>
          <cell r="L407" t="str">
            <v>AK Leopoldau</v>
          </cell>
          <cell r="M407" t="str">
            <v>W</v>
          </cell>
          <cell r="N407">
            <v>28908</v>
          </cell>
        </row>
        <row r="408">
          <cell r="A408">
            <v>138</v>
          </cell>
          <cell r="B408" t="str">
            <v>Blatny Franz</v>
          </cell>
          <cell r="C408">
            <v>1949</v>
          </cell>
          <cell r="D408">
            <v>65</v>
          </cell>
          <cell r="E408" t="str">
            <v>AK-7</v>
          </cell>
          <cell r="F408" t="str">
            <v>M</v>
          </cell>
          <cell r="G408" t="str">
            <v>GOL</v>
          </cell>
          <cell r="H408" t="str">
            <v>FAK Goliath</v>
          </cell>
          <cell r="I408" t="str">
            <v>W</v>
          </cell>
          <cell r="J408" t="str">
            <v>I</v>
          </cell>
          <cell r="K408" t="str">
            <v>GOL</v>
          </cell>
          <cell r="L408" t="str">
            <v>FAK Goliath</v>
          </cell>
          <cell r="M408" t="str">
            <v>W</v>
          </cell>
          <cell r="N408">
            <v>18220</v>
          </cell>
        </row>
        <row r="409">
          <cell r="A409">
            <v>3962</v>
          </cell>
          <cell r="B409" t="str">
            <v>Buranich Christoph, Dipl.Ing.</v>
          </cell>
          <cell r="C409">
            <v>1981</v>
          </cell>
          <cell r="D409">
            <v>33</v>
          </cell>
          <cell r="E409" t="str">
            <v>Allg. Klasse</v>
          </cell>
          <cell r="F409" t="str">
            <v>M</v>
          </cell>
          <cell r="G409" t="str">
            <v>GOL</v>
          </cell>
          <cell r="H409" t="str">
            <v>FAK Goliath</v>
          </cell>
          <cell r="I409" t="str">
            <v>W</v>
          </cell>
          <cell r="J409" t="str">
            <v>I</v>
          </cell>
          <cell r="K409" t="str">
            <v>GOL</v>
          </cell>
          <cell r="L409" t="str">
            <v>FAK Goliath</v>
          </cell>
          <cell r="M409" t="str">
            <v>W</v>
          </cell>
          <cell r="N409">
            <v>29847</v>
          </cell>
        </row>
        <row r="410">
          <cell r="A410">
            <v>4862</v>
          </cell>
          <cell r="B410" t="str">
            <v>Nakhaie Pantea</v>
          </cell>
          <cell r="C410">
            <v>1990</v>
          </cell>
          <cell r="D410">
            <v>24</v>
          </cell>
          <cell r="E410" t="str">
            <v>Allg. Klasse</v>
          </cell>
          <cell r="F410" t="str">
            <v>W</v>
          </cell>
          <cell r="G410" t="str">
            <v>GOL</v>
          </cell>
          <cell r="H410" t="str">
            <v>FAK Goliath</v>
          </cell>
          <cell r="I410" t="str">
            <v>W</v>
          </cell>
          <cell r="J410" t="str">
            <v>I</v>
          </cell>
          <cell r="K410" t="str">
            <v>GOL</v>
          </cell>
          <cell r="L410" t="str">
            <v>FAK Goliath</v>
          </cell>
          <cell r="M410" t="str">
            <v>W</v>
          </cell>
          <cell r="N410">
            <v>33104</v>
          </cell>
        </row>
        <row r="411">
          <cell r="A411">
            <v>4517</v>
          </cell>
          <cell r="B411" t="str">
            <v>Zauner Thomas</v>
          </cell>
          <cell r="C411">
            <v>1974</v>
          </cell>
          <cell r="D411">
            <v>40</v>
          </cell>
          <cell r="E411" t="str">
            <v>AK-2</v>
          </cell>
          <cell r="F411" t="str">
            <v>M</v>
          </cell>
          <cell r="G411" t="str">
            <v>GOL</v>
          </cell>
          <cell r="H411" t="str">
            <v>FAK Goliath</v>
          </cell>
          <cell r="I411" t="str">
            <v>W</v>
          </cell>
          <cell r="J411" t="str">
            <v>I</v>
          </cell>
          <cell r="K411" t="str">
            <v xml:space="preserve">NW </v>
          </cell>
          <cell r="L411" t="str">
            <v>AK Nord Wien</v>
          </cell>
          <cell r="M411" t="str">
            <v>W</v>
          </cell>
          <cell r="N411">
            <v>27077</v>
          </cell>
        </row>
        <row r="412">
          <cell r="A412">
            <v>4528</v>
          </cell>
          <cell r="B412" t="str">
            <v>Aliev Sultan</v>
          </cell>
          <cell r="C412">
            <v>1973</v>
          </cell>
          <cell r="D412">
            <v>41</v>
          </cell>
          <cell r="E412" t="str">
            <v>AK-2</v>
          </cell>
          <cell r="F412" t="str">
            <v>M</v>
          </cell>
          <cell r="G412" t="str">
            <v>NW</v>
          </cell>
          <cell r="H412" t="str">
            <v>AK Nord Wien</v>
          </cell>
          <cell r="I412" t="str">
            <v>W</v>
          </cell>
          <cell r="J412" t="str">
            <v>I</v>
          </cell>
          <cell r="K412" t="str">
            <v xml:space="preserve">NW </v>
          </cell>
          <cell r="L412" t="str">
            <v>AK Nord Wien</v>
          </cell>
          <cell r="M412" t="str">
            <v>W</v>
          </cell>
          <cell r="N412">
            <v>26708</v>
          </cell>
        </row>
        <row r="413">
          <cell r="A413">
            <v>190</v>
          </cell>
          <cell r="B413" t="str">
            <v>Breiner Kurt</v>
          </cell>
          <cell r="C413">
            <v>1946</v>
          </cell>
          <cell r="D413">
            <v>68</v>
          </cell>
          <cell r="E413" t="str">
            <v>AK-7</v>
          </cell>
          <cell r="F413" t="str">
            <v>M</v>
          </cell>
          <cell r="G413" t="str">
            <v>NW</v>
          </cell>
          <cell r="H413" t="str">
            <v>AK Nord Wien</v>
          </cell>
          <cell r="I413" t="str">
            <v>W</v>
          </cell>
          <cell r="J413" t="str">
            <v>I</v>
          </cell>
          <cell r="K413" t="str">
            <v xml:space="preserve">NW </v>
          </cell>
          <cell r="L413" t="str">
            <v>AK Nord Wien</v>
          </cell>
          <cell r="M413" t="str">
            <v>W</v>
          </cell>
          <cell r="N413">
            <v>17044</v>
          </cell>
        </row>
        <row r="414">
          <cell r="A414">
            <v>4571</v>
          </cell>
          <cell r="B414" t="str">
            <v>De Buigne Daniel</v>
          </cell>
          <cell r="C414">
            <v>1983</v>
          </cell>
          <cell r="D414">
            <v>31</v>
          </cell>
          <cell r="E414" t="str">
            <v>Allg. Klasse</v>
          </cell>
          <cell r="F414" t="str">
            <v>M</v>
          </cell>
          <cell r="G414" t="str">
            <v>NW</v>
          </cell>
          <cell r="H414" t="str">
            <v>AK Nord Wien</v>
          </cell>
          <cell r="I414" t="str">
            <v>W</v>
          </cell>
          <cell r="J414" t="str">
            <v>I</v>
          </cell>
          <cell r="K414" t="str">
            <v xml:space="preserve">NW </v>
          </cell>
          <cell r="L414" t="str">
            <v>AK Nord Wien</v>
          </cell>
          <cell r="M414" t="str">
            <v>W</v>
          </cell>
          <cell r="N414">
            <v>30391</v>
          </cell>
        </row>
        <row r="415">
          <cell r="A415">
            <v>4177</v>
          </cell>
          <cell r="B415" t="str">
            <v>Fessl Patrick</v>
          </cell>
          <cell r="C415">
            <v>1987</v>
          </cell>
          <cell r="D415">
            <v>27</v>
          </cell>
          <cell r="E415" t="str">
            <v>Allg. Klasse</v>
          </cell>
          <cell r="F415" t="str">
            <v>M</v>
          </cell>
          <cell r="G415" t="str">
            <v>NW</v>
          </cell>
          <cell r="H415" t="str">
            <v>AK Nord Wien</v>
          </cell>
          <cell r="I415" t="str">
            <v>W</v>
          </cell>
          <cell r="J415" t="str">
            <v>I</v>
          </cell>
          <cell r="K415" t="str">
            <v xml:space="preserve">NW </v>
          </cell>
          <cell r="L415" t="str">
            <v>AK Nord Wien</v>
          </cell>
          <cell r="M415" t="str">
            <v>W</v>
          </cell>
          <cell r="N415">
            <v>31778</v>
          </cell>
        </row>
        <row r="416">
          <cell r="A416">
            <v>3308</v>
          </cell>
          <cell r="B416" t="str">
            <v>Gruba Joca</v>
          </cell>
          <cell r="C416">
            <v>1949</v>
          </cell>
          <cell r="D416">
            <v>65</v>
          </cell>
          <cell r="E416" t="str">
            <v>AK-7</v>
          </cell>
          <cell r="F416" t="str">
            <v>M</v>
          </cell>
          <cell r="G416" t="str">
            <v>NW</v>
          </cell>
          <cell r="H416" t="str">
            <v>AK Nord Wien</v>
          </cell>
          <cell r="I416" t="str">
            <v>W</v>
          </cell>
          <cell r="J416" t="str">
            <v>I</v>
          </cell>
          <cell r="K416" t="str">
            <v xml:space="preserve">NW </v>
          </cell>
          <cell r="L416" t="str">
            <v>AK Nord Wien</v>
          </cell>
          <cell r="M416" t="str">
            <v>W</v>
          </cell>
          <cell r="N416">
            <v>18093</v>
          </cell>
        </row>
        <row r="417">
          <cell r="A417">
            <v>4809</v>
          </cell>
          <cell r="B417" t="str">
            <v>Grubesic Kristijan</v>
          </cell>
          <cell r="C417">
            <v>1986</v>
          </cell>
          <cell r="D417">
            <v>28</v>
          </cell>
          <cell r="E417" t="str">
            <v>Allg. Klasse</v>
          </cell>
          <cell r="F417" t="str">
            <v>M</v>
          </cell>
          <cell r="G417" t="str">
            <v>NW</v>
          </cell>
          <cell r="H417" t="str">
            <v>AK Nord Wien</v>
          </cell>
          <cell r="I417" t="str">
            <v>W</v>
          </cell>
          <cell r="J417" t="str">
            <v>I</v>
          </cell>
          <cell r="K417" t="str">
            <v xml:space="preserve">NW </v>
          </cell>
          <cell r="L417" t="str">
            <v>AK Nord Wien</v>
          </cell>
          <cell r="M417" t="str">
            <v>W</v>
          </cell>
          <cell r="N417">
            <v>31657</v>
          </cell>
        </row>
        <row r="418">
          <cell r="A418">
            <v>4843</v>
          </cell>
          <cell r="B418" t="str">
            <v>Kreidl Lukas</v>
          </cell>
          <cell r="C418">
            <v>1993</v>
          </cell>
          <cell r="D418">
            <v>21</v>
          </cell>
          <cell r="E418" t="str">
            <v>U23</v>
          </cell>
          <cell r="F418" t="str">
            <v>M</v>
          </cell>
          <cell r="G418" t="str">
            <v>NW</v>
          </cell>
          <cell r="H418" t="str">
            <v>AK Nord Wien</v>
          </cell>
          <cell r="I418" t="str">
            <v>W</v>
          </cell>
          <cell r="J418" t="str">
            <v>I</v>
          </cell>
          <cell r="K418" t="str">
            <v xml:space="preserve">NW </v>
          </cell>
          <cell r="L418" t="str">
            <v>AK Nord Wien</v>
          </cell>
          <cell r="M418" t="str">
            <v>W</v>
          </cell>
          <cell r="N418">
            <v>34160</v>
          </cell>
        </row>
        <row r="419">
          <cell r="A419">
            <v>4820</v>
          </cell>
          <cell r="B419" t="str">
            <v>Mencel Viktor</v>
          </cell>
          <cell r="C419">
            <v>1989</v>
          </cell>
          <cell r="D419">
            <v>25</v>
          </cell>
          <cell r="E419" t="str">
            <v>Allg. Klasse</v>
          </cell>
          <cell r="F419" t="str">
            <v>M</v>
          </cell>
          <cell r="G419" t="str">
            <v>NW</v>
          </cell>
          <cell r="H419" t="str">
            <v>AK Nord Wien</v>
          </cell>
          <cell r="I419" t="str">
            <v>W</v>
          </cell>
          <cell r="J419" t="str">
            <v>I</v>
          </cell>
          <cell r="K419" t="str">
            <v xml:space="preserve">NW </v>
          </cell>
          <cell r="L419" t="str">
            <v>AK Nord Wien</v>
          </cell>
          <cell r="M419" t="str">
            <v>W</v>
          </cell>
          <cell r="N419">
            <v>32826</v>
          </cell>
        </row>
        <row r="420">
          <cell r="A420">
            <v>4104</v>
          </cell>
          <cell r="B420" t="str">
            <v>Müllner Georg</v>
          </cell>
          <cell r="C420">
            <v>1984</v>
          </cell>
          <cell r="D420">
            <v>30</v>
          </cell>
          <cell r="E420" t="str">
            <v>Allg. Klasse</v>
          </cell>
          <cell r="F420" t="str">
            <v>M</v>
          </cell>
          <cell r="G420" t="str">
            <v>NW</v>
          </cell>
          <cell r="H420" t="str">
            <v>AK Nord Wien</v>
          </cell>
          <cell r="I420" t="str">
            <v>W</v>
          </cell>
          <cell r="J420" t="str">
            <v>I</v>
          </cell>
          <cell r="K420" t="str">
            <v xml:space="preserve">NW </v>
          </cell>
          <cell r="L420" t="str">
            <v>AK Nord Wien</v>
          </cell>
          <cell r="M420" t="str">
            <v>W</v>
          </cell>
          <cell r="N420">
            <v>31038</v>
          </cell>
        </row>
        <row r="421">
          <cell r="A421">
            <v>4102</v>
          </cell>
          <cell r="B421" t="str">
            <v>Nemec Martin, Mag.</v>
          </cell>
          <cell r="C421">
            <v>1964</v>
          </cell>
          <cell r="D421">
            <v>50</v>
          </cell>
          <cell r="E421" t="str">
            <v>AK-4</v>
          </cell>
          <cell r="F421" t="str">
            <v>M</v>
          </cell>
          <cell r="G421" t="str">
            <v>NW</v>
          </cell>
          <cell r="H421" t="str">
            <v>AK Nord Wien</v>
          </cell>
          <cell r="I421" t="str">
            <v>W</v>
          </cell>
          <cell r="J421" t="str">
            <v>I</v>
          </cell>
          <cell r="K421" t="str">
            <v xml:space="preserve">NW </v>
          </cell>
          <cell r="L421" t="str">
            <v>AK Nord Wien</v>
          </cell>
          <cell r="M421" t="str">
            <v>W</v>
          </cell>
          <cell r="N421">
            <v>23443</v>
          </cell>
        </row>
        <row r="422">
          <cell r="A422">
            <v>4017</v>
          </cell>
          <cell r="B422" t="str">
            <v>Petrik Harald</v>
          </cell>
          <cell r="C422">
            <v>1975</v>
          </cell>
          <cell r="D422">
            <v>39</v>
          </cell>
          <cell r="E422" t="str">
            <v>AK-1</v>
          </cell>
          <cell r="F422" t="str">
            <v>M</v>
          </cell>
          <cell r="G422" t="str">
            <v>NW</v>
          </cell>
          <cell r="H422" t="str">
            <v>AK Nord Wien</v>
          </cell>
          <cell r="I422" t="str">
            <v>W</v>
          </cell>
          <cell r="J422" t="str">
            <v>I</v>
          </cell>
          <cell r="K422" t="str">
            <v xml:space="preserve">NW </v>
          </cell>
          <cell r="L422" t="str">
            <v>AK Nord Wien</v>
          </cell>
          <cell r="M422" t="str">
            <v>W</v>
          </cell>
          <cell r="N422">
            <v>27605</v>
          </cell>
        </row>
        <row r="423">
          <cell r="A423">
            <v>4431</v>
          </cell>
          <cell r="B423" t="str">
            <v>Schaipow Ibragim</v>
          </cell>
          <cell r="C423">
            <v>1988</v>
          </cell>
          <cell r="D423">
            <v>26</v>
          </cell>
          <cell r="E423" t="str">
            <v>Allg. Klasse</v>
          </cell>
          <cell r="F423" t="str">
            <v>M</v>
          </cell>
          <cell r="G423" t="str">
            <v>NW</v>
          </cell>
          <cell r="H423" t="str">
            <v>AK Nord Wien</v>
          </cell>
          <cell r="I423" t="str">
            <v>W</v>
          </cell>
          <cell r="J423" t="str">
            <v>I</v>
          </cell>
          <cell r="K423" t="str">
            <v xml:space="preserve">NW </v>
          </cell>
          <cell r="L423" t="str">
            <v>AK Nord Wien</v>
          </cell>
          <cell r="M423" t="str">
            <v>W</v>
          </cell>
          <cell r="N423">
            <v>32160</v>
          </cell>
        </row>
        <row r="424">
          <cell r="A424">
            <v>4663</v>
          </cell>
          <cell r="B424" t="str">
            <v>Shen Lefei</v>
          </cell>
          <cell r="C424">
            <v>1987</v>
          </cell>
          <cell r="D424">
            <v>27</v>
          </cell>
          <cell r="E424" t="str">
            <v>Allg. Klasse</v>
          </cell>
          <cell r="F424" t="str">
            <v>M</v>
          </cell>
          <cell r="G424" t="str">
            <v>NW</v>
          </cell>
          <cell r="H424" t="str">
            <v>AK Nord Wien</v>
          </cell>
          <cell r="I424" t="str">
            <v>W</v>
          </cell>
          <cell r="J424" t="str">
            <v>I</v>
          </cell>
          <cell r="K424" t="str">
            <v xml:space="preserve">NW </v>
          </cell>
          <cell r="L424" t="str">
            <v>AK Nord Wien</v>
          </cell>
          <cell r="M424" t="str">
            <v>W</v>
          </cell>
          <cell r="N424">
            <v>32045</v>
          </cell>
        </row>
        <row r="425">
          <cell r="A425">
            <v>4534</v>
          </cell>
          <cell r="B425" t="str">
            <v>Svoboda Bianca</v>
          </cell>
          <cell r="C425">
            <v>1986</v>
          </cell>
          <cell r="D425">
            <v>28</v>
          </cell>
          <cell r="E425" t="str">
            <v>Allg. Klasse</v>
          </cell>
          <cell r="F425" t="str">
            <v>W</v>
          </cell>
          <cell r="G425" t="str">
            <v>NW</v>
          </cell>
          <cell r="H425" t="str">
            <v>AK Nord Wien</v>
          </cell>
          <cell r="I425" t="str">
            <v>W</v>
          </cell>
          <cell r="J425" t="str">
            <v>I</v>
          </cell>
          <cell r="K425" t="str">
            <v xml:space="preserve">NW </v>
          </cell>
          <cell r="L425" t="str">
            <v>AK Nord Wien</v>
          </cell>
          <cell r="M425" t="str">
            <v>W</v>
          </cell>
          <cell r="N425">
            <v>31685</v>
          </cell>
        </row>
        <row r="426">
          <cell r="A426">
            <v>3907</v>
          </cell>
          <cell r="B426" t="str">
            <v>Theilinger Klaus</v>
          </cell>
          <cell r="C426">
            <v>1963</v>
          </cell>
          <cell r="D426">
            <v>51</v>
          </cell>
          <cell r="E426" t="str">
            <v>AK-4</v>
          </cell>
          <cell r="F426" t="str">
            <v>M</v>
          </cell>
          <cell r="G426" t="str">
            <v>NW</v>
          </cell>
          <cell r="H426" t="str">
            <v>AK Nord Wien</v>
          </cell>
          <cell r="I426" t="str">
            <v>W</v>
          </cell>
          <cell r="J426" t="str">
            <v>I</v>
          </cell>
          <cell r="K426" t="str">
            <v xml:space="preserve">NW </v>
          </cell>
          <cell r="L426" t="str">
            <v>AK Nord Wien</v>
          </cell>
          <cell r="M426" t="str">
            <v>W</v>
          </cell>
          <cell r="N426">
            <v>23229</v>
          </cell>
        </row>
        <row r="427">
          <cell r="A427">
            <v>3135</v>
          </cell>
          <cell r="B427" t="str">
            <v>Wallisch Werner</v>
          </cell>
          <cell r="C427">
            <v>1970</v>
          </cell>
          <cell r="D427">
            <v>44</v>
          </cell>
          <cell r="E427" t="str">
            <v>AK-2</v>
          </cell>
          <cell r="F427" t="str">
            <v>M</v>
          </cell>
          <cell r="G427" t="str">
            <v>NW</v>
          </cell>
          <cell r="H427" t="str">
            <v>AK Nord Wien</v>
          </cell>
          <cell r="I427" t="str">
            <v>W</v>
          </cell>
          <cell r="J427" t="str">
            <v>I</v>
          </cell>
          <cell r="K427" t="str">
            <v xml:space="preserve">NW </v>
          </cell>
          <cell r="L427" t="str">
            <v>AK Nord Wien</v>
          </cell>
          <cell r="M427" t="str">
            <v xml:space="preserve">W </v>
          </cell>
          <cell r="N427">
            <v>25914</v>
          </cell>
        </row>
        <row r="428">
          <cell r="A428">
            <v>4517</v>
          </cell>
          <cell r="B428" t="str">
            <v>Zauner Thomas</v>
          </cell>
          <cell r="C428">
            <v>1974</v>
          </cell>
          <cell r="D428">
            <v>40</v>
          </cell>
          <cell r="E428" t="str">
            <v>AK-2</v>
          </cell>
          <cell r="F428" t="str">
            <v>M</v>
          </cell>
          <cell r="G428" t="str">
            <v>GOL</v>
          </cell>
          <cell r="H428" t="str">
            <v>FAK Goliath</v>
          </cell>
          <cell r="I428" t="str">
            <v>W</v>
          </cell>
          <cell r="J428" t="str">
            <v>I</v>
          </cell>
          <cell r="K428" t="str">
            <v xml:space="preserve">NW </v>
          </cell>
          <cell r="L428" t="str">
            <v>AK Nord Wien</v>
          </cell>
          <cell r="M428" t="str">
            <v>W</v>
          </cell>
          <cell r="N428">
            <v>27077</v>
          </cell>
        </row>
        <row r="429">
          <cell r="A429">
            <v>4409</v>
          </cell>
          <cell r="B429" t="str">
            <v>Boda Tarik</v>
          </cell>
          <cell r="C429">
            <v>1984</v>
          </cell>
          <cell r="D429">
            <v>30</v>
          </cell>
          <cell r="E429" t="str">
            <v>Allg. Klasse</v>
          </cell>
          <cell r="F429" t="str">
            <v>M</v>
          </cell>
          <cell r="G429" t="str">
            <v>ARH</v>
          </cell>
          <cell r="H429" t="str">
            <v>KSC Argos/AK Hermann</v>
          </cell>
          <cell r="I429" t="str">
            <v>W</v>
          </cell>
          <cell r="J429" t="str">
            <v>I</v>
          </cell>
          <cell r="K429" t="str">
            <v>POL</v>
          </cell>
          <cell r="L429" t="str">
            <v>Polizei SV</v>
          </cell>
          <cell r="M429" t="str">
            <v>W</v>
          </cell>
          <cell r="N429">
            <v>30842</v>
          </cell>
        </row>
        <row r="430">
          <cell r="A430">
            <v>2782</v>
          </cell>
          <cell r="B430" t="str">
            <v>Ganzi Wolfgang</v>
          </cell>
          <cell r="C430">
            <v>1968</v>
          </cell>
          <cell r="D430">
            <v>46</v>
          </cell>
          <cell r="E430" t="str">
            <v>AK-3</v>
          </cell>
          <cell r="F430" t="str">
            <v>M</v>
          </cell>
          <cell r="G430" t="str">
            <v>POL</v>
          </cell>
          <cell r="H430" t="str">
            <v>Polizei SV</v>
          </cell>
          <cell r="I430" t="str">
            <v>W</v>
          </cell>
          <cell r="J430" t="str">
            <v>I</v>
          </cell>
          <cell r="K430" t="str">
            <v>POL</v>
          </cell>
          <cell r="L430" t="str">
            <v>Polizei SV</v>
          </cell>
          <cell r="M430" t="str">
            <v>W</v>
          </cell>
          <cell r="N430">
            <v>24859</v>
          </cell>
        </row>
        <row r="431">
          <cell r="A431">
            <v>4709</v>
          </cell>
          <cell r="B431" t="str">
            <v>Gottlieb Christian</v>
          </cell>
          <cell r="C431">
            <v>1985</v>
          </cell>
          <cell r="D431">
            <v>29</v>
          </cell>
          <cell r="E431" t="str">
            <v>Allg. Klasse</v>
          </cell>
          <cell r="F431" t="str">
            <v>M</v>
          </cell>
          <cell r="G431" t="str">
            <v>ARH</v>
          </cell>
          <cell r="H431" t="str">
            <v>KSC Argos/AK Hermann</v>
          </cell>
          <cell r="I431" t="str">
            <v>W</v>
          </cell>
          <cell r="J431" t="str">
            <v>I</v>
          </cell>
          <cell r="K431" t="str">
            <v>POL</v>
          </cell>
          <cell r="L431" t="str">
            <v>Polizei SV</v>
          </cell>
          <cell r="M431" t="str">
            <v>W</v>
          </cell>
          <cell r="N431">
            <v>31085</v>
          </cell>
        </row>
        <row r="432">
          <cell r="A432">
            <v>392</v>
          </cell>
          <cell r="B432" t="str">
            <v>Gustavik Peter</v>
          </cell>
          <cell r="C432">
            <v>1937</v>
          </cell>
          <cell r="D432">
            <v>77</v>
          </cell>
          <cell r="E432" t="str">
            <v>AK-9</v>
          </cell>
          <cell r="F432" t="str">
            <v>M</v>
          </cell>
          <cell r="G432" t="str">
            <v>POL</v>
          </cell>
          <cell r="H432" t="str">
            <v>Polizei SV</v>
          </cell>
          <cell r="I432" t="str">
            <v>W</v>
          </cell>
          <cell r="J432" t="str">
            <v>I</v>
          </cell>
          <cell r="K432" t="str">
            <v>POL</v>
          </cell>
          <cell r="L432" t="str">
            <v>Polizei SV</v>
          </cell>
          <cell r="M432" t="str">
            <v>W</v>
          </cell>
          <cell r="N432">
            <v>13644</v>
          </cell>
        </row>
        <row r="433">
          <cell r="A433">
            <v>4833</v>
          </cell>
          <cell r="B433" t="str">
            <v>Schlosser Roman</v>
          </cell>
          <cell r="C433">
            <v>1988</v>
          </cell>
          <cell r="D433">
            <v>26</v>
          </cell>
          <cell r="E433" t="str">
            <v>Allg. Klasse</v>
          </cell>
          <cell r="F433" t="str">
            <v>M</v>
          </cell>
          <cell r="G433" t="str">
            <v>POL</v>
          </cell>
          <cell r="H433" t="str">
            <v>Polizei SV</v>
          </cell>
          <cell r="I433" t="str">
            <v>W</v>
          </cell>
          <cell r="J433" t="str">
            <v>I</v>
          </cell>
          <cell r="K433" t="str">
            <v>POL</v>
          </cell>
          <cell r="L433" t="str">
            <v>Polizei SV</v>
          </cell>
          <cell r="M433" t="str">
            <v>W</v>
          </cell>
          <cell r="N433">
            <v>32310</v>
          </cell>
        </row>
        <row r="434">
          <cell r="A434">
            <v>4814</v>
          </cell>
          <cell r="B434" t="str">
            <v>Zarewicz  Peter</v>
          </cell>
          <cell r="C434">
            <v>1943</v>
          </cell>
          <cell r="D434">
            <v>71</v>
          </cell>
          <cell r="E434" t="str">
            <v>AK-8</v>
          </cell>
          <cell r="F434" t="str">
            <v>M</v>
          </cell>
          <cell r="G434" t="str">
            <v>POL</v>
          </cell>
          <cell r="H434" t="str">
            <v>Polizei SV</v>
          </cell>
          <cell r="I434" t="str">
            <v>W</v>
          </cell>
          <cell r="J434" t="str">
            <v>I</v>
          </cell>
          <cell r="K434" t="str">
            <v>POL</v>
          </cell>
          <cell r="L434" t="str">
            <v>Polizei SV</v>
          </cell>
          <cell r="M434" t="str">
            <v>W</v>
          </cell>
          <cell r="N434">
            <v>15758</v>
          </cell>
        </row>
        <row r="435">
          <cell r="A435">
            <v>4861</v>
          </cell>
          <cell r="B435" t="str">
            <v>Asik Teoman</v>
          </cell>
          <cell r="C435">
            <v>1987</v>
          </cell>
          <cell r="D435">
            <v>27</v>
          </cell>
          <cell r="E435" t="str">
            <v>Allg. Klasse</v>
          </cell>
          <cell r="F435" t="str">
            <v>M</v>
          </cell>
          <cell r="G435" t="str">
            <v>PSV</v>
          </cell>
          <cell r="H435" t="str">
            <v>Post SV Wien</v>
          </cell>
          <cell r="I435" t="str">
            <v>W</v>
          </cell>
          <cell r="J435" t="str">
            <v>I</v>
          </cell>
          <cell r="K435" t="str">
            <v>PSV</v>
          </cell>
          <cell r="L435" t="str">
            <v>Post SV Wien</v>
          </cell>
          <cell r="M435" t="str">
            <v>W</v>
          </cell>
          <cell r="N435">
            <v>31810</v>
          </cell>
        </row>
        <row r="436">
          <cell r="A436">
            <v>4320</v>
          </cell>
          <cell r="B436" t="str">
            <v>Barazian Vahan</v>
          </cell>
          <cell r="C436">
            <v>1989</v>
          </cell>
          <cell r="D436">
            <v>25</v>
          </cell>
          <cell r="E436" t="str">
            <v>Allg. Klasse</v>
          </cell>
          <cell r="F436" t="str">
            <v>M</v>
          </cell>
          <cell r="G436" t="str">
            <v>PSV</v>
          </cell>
          <cell r="H436" t="str">
            <v>Post SV Wien</v>
          </cell>
          <cell r="I436" t="str">
            <v>W</v>
          </cell>
          <cell r="J436" t="str">
            <v>I</v>
          </cell>
          <cell r="K436" t="str">
            <v>PSV</v>
          </cell>
          <cell r="L436" t="str">
            <v>Post SV Wien</v>
          </cell>
          <cell r="M436" t="str">
            <v>W</v>
          </cell>
          <cell r="N436">
            <v>32709</v>
          </cell>
        </row>
        <row r="437">
          <cell r="A437">
            <v>3957</v>
          </cell>
          <cell r="B437" t="str">
            <v>Dadour Georges Noel</v>
          </cell>
          <cell r="C437">
            <v>1963</v>
          </cell>
          <cell r="D437">
            <v>51</v>
          </cell>
          <cell r="E437" t="str">
            <v>AK-4</v>
          </cell>
          <cell r="F437" t="str">
            <v>M</v>
          </cell>
          <cell r="G437" t="str">
            <v>PSV</v>
          </cell>
          <cell r="H437" t="str">
            <v>Post SV Wien</v>
          </cell>
          <cell r="I437" t="str">
            <v>W</v>
          </cell>
          <cell r="J437" t="str">
            <v>I</v>
          </cell>
          <cell r="K437" t="str">
            <v>PSV</v>
          </cell>
          <cell r="L437" t="str">
            <v>Post SV Wien</v>
          </cell>
          <cell r="M437" t="str">
            <v>W</v>
          </cell>
          <cell r="N437">
            <v>23014</v>
          </cell>
        </row>
        <row r="438">
          <cell r="A438">
            <v>4275</v>
          </cell>
          <cell r="B438" t="str">
            <v>Heinz Thomas</v>
          </cell>
          <cell r="C438">
            <v>1974</v>
          </cell>
          <cell r="D438">
            <v>40</v>
          </cell>
          <cell r="E438" t="str">
            <v>AK-2</v>
          </cell>
          <cell r="F438" t="str">
            <v>M</v>
          </cell>
          <cell r="G438" t="str">
            <v>BRU</v>
          </cell>
          <cell r="H438" t="str">
            <v>KSK Brunn/Gebirge</v>
          </cell>
          <cell r="I438" t="str">
            <v>N</v>
          </cell>
          <cell r="J438" t="str">
            <v>I</v>
          </cell>
          <cell r="K438" t="str">
            <v>PSV</v>
          </cell>
          <cell r="L438" t="str">
            <v>Post SV Wien</v>
          </cell>
          <cell r="M438" t="str">
            <v>W</v>
          </cell>
          <cell r="N438">
            <v>27036</v>
          </cell>
        </row>
        <row r="439">
          <cell r="A439">
            <v>4803</v>
          </cell>
          <cell r="B439" t="str">
            <v>Hönigl Stefan, Ing.</v>
          </cell>
          <cell r="C439">
            <v>1988</v>
          </cell>
          <cell r="D439">
            <v>26</v>
          </cell>
          <cell r="E439" t="str">
            <v>Allg. Klasse</v>
          </cell>
          <cell r="F439" t="str">
            <v>M</v>
          </cell>
          <cell r="G439" t="str">
            <v>PSV</v>
          </cell>
          <cell r="H439" t="str">
            <v>Post SV Wien</v>
          </cell>
          <cell r="I439" t="str">
            <v>W</v>
          </cell>
          <cell r="J439" t="str">
            <v>I</v>
          </cell>
          <cell r="K439" t="str">
            <v>PSV</v>
          </cell>
          <cell r="L439" t="str">
            <v>Post SV Wien</v>
          </cell>
          <cell r="M439" t="str">
            <v>W</v>
          </cell>
          <cell r="N439">
            <v>32318</v>
          </cell>
        </row>
        <row r="440">
          <cell r="A440">
            <v>4839</v>
          </cell>
          <cell r="B440" t="str">
            <v>Iliyasov Ibragim</v>
          </cell>
          <cell r="C440">
            <v>2000</v>
          </cell>
          <cell r="D440">
            <v>14</v>
          </cell>
          <cell r="E440" t="str">
            <v>U15-Jugend B</v>
          </cell>
          <cell r="F440" t="str">
            <v>M</v>
          </cell>
          <cell r="G440" t="str">
            <v>PSV</v>
          </cell>
          <cell r="H440" t="str">
            <v>Post SV Wien</v>
          </cell>
          <cell r="I440" t="str">
            <v>W</v>
          </cell>
          <cell r="J440" t="str">
            <v>I</v>
          </cell>
          <cell r="K440" t="str">
            <v>PSV</v>
          </cell>
          <cell r="L440" t="str">
            <v>Post SV Wien</v>
          </cell>
          <cell r="M440" t="str">
            <v>W</v>
          </cell>
          <cell r="N440">
            <v>36847</v>
          </cell>
        </row>
        <row r="441">
          <cell r="A441">
            <v>4695</v>
          </cell>
          <cell r="B441" t="str">
            <v>Iliyasov Jusup</v>
          </cell>
          <cell r="C441">
            <v>1997</v>
          </cell>
          <cell r="D441">
            <v>17</v>
          </cell>
          <cell r="E441" t="str">
            <v>U17-Jugend A</v>
          </cell>
          <cell r="F441" t="str">
            <v>M</v>
          </cell>
          <cell r="G441" t="str">
            <v>PSV</v>
          </cell>
          <cell r="H441" t="str">
            <v>Post SV Wien</v>
          </cell>
          <cell r="I441" t="str">
            <v>W</v>
          </cell>
          <cell r="J441" t="str">
            <v>I</v>
          </cell>
          <cell r="K441" t="str">
            <v>PSV</v>
          </cell>
          <cell r="L441" t="str">
            <v>Post SV Wien</v>
          </cell>
          <cell r="M441" t="str">
            <v>W</v>
          </cell>
          <cell r="N441">
            <v>35622</v>
          </cell>
        </row>
        <row r="442">
          <cell r="A442">
            <v>4630</v>
          </cell>
          <cell r="B442" t="str">
            <v>Kamerer Patrick</v>
          </cell>
          <cell r="C442">
            <v>1988</v>
          </cell>
          <cell r="D442">
            <v>26</v>
          </cell>
          <cell r="E442" t="str">
            <v>Allg. Klasse</v>
          </cell>
          <cell r="F442" t="str">
            <v>M</v>
          </cell>
          <cell r="G442" t="str">
            <v>PSV</v>
          </cell>
          <cell r="H442" t="str">
            <v>Post SV Wien</v>
          </cell>
          <cell r="I442" t="str">
            <v>W</v>
          </cell>
          <cell r="J442" t="str">
            <v>I</v>
          </cell>
          <cell r="K442" t="str">
            <v>PSV</v>
          </cell>
          <cell r="L442" t="str">
            <v>Post SV Wien</v>
          </cell>
          <cell r="M442" t="str">
            <v>W</v>
          </cell>
          <cell r="N442">
            <v>32333</v>
          </cell>
        </row>
        <row r="445">
          <cell r="E445">
            <v>127</v>
          </cell>
        </row>
        <row r="446">
          <cell r="B446" t="str">
            <v>IDENTITÄTSKARTEN</v>
          </cell>
        </row>
        <row r="447">
          <cell r="B447" t="str">
            <v>NÖ</v>
          </cell>
        </row>
        <row r="448">
          <cell r="A448" t="str">
            <v>W143</v>
          </cell>
          <cell r="B448" t="str">
            <v>Aflenzer Freija</v>
          </cell>
          <cell r="C448">
            <v>2005</v>
          </cell>
          <cell r="D448">
            <v>9</v>
          </cell>
          <cell r="E448" t="str">
            <v>U9-Schüler C</v>
          </cell>
          <cell r="F448" t="str">
            <v>W</v>
          </cell>
          <cell r="G448" t="str">
            <v>LAL</v>
          </cell>
          <cell r="H448" t="str">
            <v>HSV Langenlebarn-Kraftsport Trenkwalder/ISMS-Tulln</v>
          </cell>
          <cell r="I448" t="str">
            <v>N</v>
          </cell>
          <cell r="J448" t="str">
            <v>I</v>
          </cell>
          <cell r="K448" t="str">
            <v>LAL</v>
          </cell>
          <cell r="L448" t="str">
            <v>HSV Langenlebarn-Kraftsport Trenkwalder/ISMS-Tulln</v>
          </cell>
          <cell r="M448" t="str">
            <v>N</v>
          </cell>
          <cell r="N448">
            <v>38456</v>
          </cell>
        </row>
        <row r="449">
          <cell r="A449" t="str">
            <v>M424</v>
          </cell>
          <cell r="B449" t="str">
            <v>Babici David-Stefan</v>
          </cell>
          <cell r="C449">
            <v>2001</v>
          </cell>
          <cell r="D449">
            <v>13</v>
          </cell>
          <cell r="E449" t="str">
            <v>U13-Schüler A</v>
          </cell>
          <cell r="F449" t="str">
            <v>M</v>
          </cell>
          <cell r="G449" t="str">
            <v>LAL</v>
          </cell>
          <cell r="H449" t="str">
            <v>HSV Langenlebarn-Kraftsport/ISMS-Tulln</v>
          </cell>
          <cell r="I449" t="str">
            <v>N</v>
          </cell>
          <cell r="J449" t="str">
            <v>I</v>
          </cell>
          <cell r="K449" t="str">
            <v>LAL</v>
          </cell>
          <cell r="L449" t="str">
            <v>HSV Langenlebarn-Kraftsport/ISMS-Tulln</v>
          </cell>
          <cell r="M449" t="str">
            <v>N</v>
          </cell>
          <cell r="N449">
            <v>37085</v>
          </cell>
        </row>
        <row r="450">
          <cell r="A450" t="str">
            <v>M429</v>
          </cell>
          <cell r="B450" t="str">
            <v>Bacsa David</v>
          </cell>
          <cell r="C450">
            <v>2003</v>
          </cell>
          <cell r="D450">
            <v>11</v>
          </cell>
          <cell r="E450" t="str">
            <v>U11-Schüler B</v>
          </cell>
          <cell r="F450" t="str">
            <v>M</v>
          </cell>
          <cell r="G450" t="str">
            <v>LAL</v>
          </cell>
          <cell r="H450" t="str">
            <v>HSV Langenlebarn-Kraftsport/ISMS-Tulln</v>
          </cell>
          <cell r="I450" t="str">
            <v>N</v>
          </cell>
          <cell r="J450" t="str">
            <v>I</v>
          </cell>
          <cell r="K450" t="str">
            <v>LAL</v>
          </cell>
          <cell r="L450" t="str">
            <v>HSV Langenlebarn-Kraftsport/ISMS-Tulln</v>
          </cell>
          <cell r="M450" t="str">
            <v>N</v>
          </cell>
          <cell r="N450">
            <v>37798</v>
          </cell>
        </row>
        <row r="451">
          <cell r="A451" t="str">
            <v>W130</v>
          </cell>
          <cell r="B451" t="str">
            <v>Bauer Daniela</v>
          </cell>
          <cell r="C451">
            <v>2002</v>
          </cell>
          <cell r="D451">
            <v>12</v>
          </cell>
          <cell r="E451" t="str">
            <v>U13-Schüler A</v>
          </cell>
          <cell r="F451" t="str">
            <v>W</v>
          </cell>
          <cell r="G451" t="str">
            <v>LAL</v>
          </cell>
          <cell r="H451" t="str">
            <v>HSV Langenlebarn/ISMS-Tulln</v>
          </cell>
          <cell r="I451" t="str">
            <v>N</v>
          </cell>
          <cell r="J451" t="str">
            <v>I</v>
          </cell>
          <cell r="K451" t="str">
            <v>LAL</v>
          </cell>
          <cell r="L451" t="str">
            <v>HSV Langenlebarn/ISMS-Tulln</v>
          </cell>
          <cell r="M451" t="str">
            <v>N</v>
          </cell>
          <cell r="N451">
            <v>37499</v>
          </cell>
        </row>
        <row r="452">
          <cell r="A452" t="str">
            <v>W140</v>
          </cell>
          <cell r="B452" t="str">
            <v>Berger Katharina</v>
          </cell>
          <cell r="C452">
            <v>2002</v>
          </cell>
          <cell r="D452">
            <v>12</v>
          </cell>
          <cell r="E452" t="str">
            <v>U13-Schüler A</v>
          </cell>
          <cell r="F452" t="str">
            <v>W</v>
          </cell>
          <cell r="G452" t="str">
            <v>LAL</v>
          </cell>
          <cell r="H452" t="str">
            <v>HSV Langenlebarn-Kraftsport Trenkwalder</v>
          </cell>
          <cell r="I452" t="str">
            <v>N</v>
          </cell>
          <cell r="J452" t="str">
            <v>I</v>
          </cell>
          <cell r="K452" t="str">
            <v>LAL</v>
          </cell>
          <cell r="L452" t="str">
            <v>HSV Langenlebarn-Kraftsport Trenkwalder</v>
          </cell>
          <cell r="M452" t="str">
            <v>N</v>
          </cell>
          <cell r="N452">
            <v>37357</v>
          </cell>
        </row>
        <row r="453">
          <cell r="A453" t="str">
            <v>W126</v>
          </cell>
          <cell r="B453" t="str">
            <v>Biegler Melanie</v>
          </cell>
          <cell r="C453">
            <v>2001</v>
          </cell>
          <cell r="D453">
            <v>13</v>
          </cell>
          <cell r="E453" t="str">
            <v>U13-Schüler A</v>
          </cell>
          <cell r="F453" t="str">
            <v>W</v>
          </cell>
          <cell r="G453" t="str">
            <v>LAL</v>
          </cell>
          <cell r="H453" t="str">
            <v>HSV Langenlebarn/ISMS</v>
          </cell>
          <cell r="I453" t="str">
            <v>N</v>
          </cell>
          <cell r="J453" t="str">
            <v>I</v>
          </cell>
          <cell r="K453" t="str">
            <v>LAL</v>
          </cell>
          <cell r="L453" t="str">
            <v>HSV Langenlebarn/ISMS</v>
          </cell>
          <cell r="M453" t="str">
            <v>N</v>
          </cell>
          <cell r="N453">
            <v>37162</v>
          </cell>
        </row>
        <row r="454">
          <cell r="A454" t="str">
            <v>M382</v>
          </cell>
          <cell r="B454" t="str">
            <v>Bröckl Benjamin</v>
          </cell>
          <cell r="C454">
            <v>2003</v>
          </cell>
          <cell r="D454">
            <v>11</v>
          </cell>
          <cell r="E454" t="str">
            <v>U11-Schüler B</v>
          </cell>
          <cell r="F454" t="str">
            <v>M</v>
          </cell>
          <cell r="G454" t="str">
            <v>VÖD</v>
          </cell>
          <cell r="H454" t="str">
            <v>AKH Vösendorf</v>
          </cell>
          <cell r="I454" t="str">
            <v>N</v>
          </cell>
          <cell r="J454" t="str">
            <v>I</v>
          </cell>
          <cell r="K454" t="str">
            <v>VÖD</v>
          </cell>
          <cell r="L454" t="str">
            <v>AKH Vösendorf</v>
          </cell>
          <cell r="M454" t="str">
            <v>N</v>
          </cell>
          <cell r="N454">
            <v>37865</v>
          </cell>
        </row>
        <row r="455">
          <cell r="A455" t="str">
            <v>M425</v>
          </cell>
          <cell r="B455" t="str">
            <v>Dam Benjamin</v>
          </cell>
          <cell r="C455">
            <v>2001</v>
          </cell>
          <cell r="D455">
            <v>13</v>
          </cell>
          <cell r="E455" t="str">
            <v>U13-Schüler A</v>
          </cell>
          <cell r="F455" t="str">
            <v>M</v>
          </cell>
          <cell r="G455" t="str">
            <v>LAL</v>
          </cell>
          <cell r="H455" t="str">
            <v>HSV Langenlebarn/ISMS-Tulln</v>
          </cell>
          <cell r="I455" t="str">
            <v>N</v>
          </cell>
          <cell r="J455" t="str">
            <v>I</v>
          </cell>
          <cell r="K455" t="str">
            <v>LAL</v>
          </cell>
          <cell r="L455" t="str">
            <v>HSV Langenlebarn/ISMS-Tulln</v>
          </cell>
          <cell r="M455" t="str">
            <v>N</v>
          </cell>
          <cell r="N455">
            <v>37163</v>
          </cell>
        </row>
        <row r="456">
          <cell r="A456" t="str">
            <v>W127</v>
          </cell>
          <cell r="B456" t="str">
            <v>Doblinger Lena</v>
          </cell>
          <cell r="C456">
            <v>2001</v>
          </cell>
          <cell r="D456">
            <v>13</v>
          </cell>
          <cell r="E456" t="str">
            <v>U13-Schüler A</v>
          </cell>
          <cell r="F456" t="str">
            <v>W</v>
          </cell>
          <cell r="G456" t="str">
            <v>LAL</v>
          </cell>
          <cell r="H456" t="str">
            <v>HSV Langenlebarn-Kraftsport/ISMS-Tulln</v>
          </cell>
          <cell r="I456" t="str">
            <v>N</v>
          </cell>
          <cell r="J456" t="str">
            <v>I</v>
          </cell>
          <cell r="K456" t="str">
            <v>LAL</v>
          </cell>
          <cell r="L456" t="str">
            <v>HSV Langenlebarn-Kraftsport/ISMS-Tulln</v>
          </cell>
          <cell r="M456" t="str">
            <v>N</v>
          </cell>
          <cell r="N456">
            <v>37230</v>
          </cell>
        </row>
        <row r="457">
          <cell r="A457" t="str">
            <v>W95</v>
          </cell>
          <cell r="B457" t="str">
            <v>Edelbauer Sara</v>
          </cell>
          <cell r="C457">
            <v>2001</v>
          </cell>
          <cell r="D457">
            <v>13</v>
          </cell>
          <cell r="E457" t="str">
            <v>U13-Schüler A</v>
          </cell>
          <cell r="F457" t="str">
            <v>W</v>
          </cell>
          <cell r="G457" t="str">
            <v>GIC</v>
          </cell>
          <cell r="H457" t="str">
            <v>FAC Gitti-City</v>
          </cell>
          <cell r="I457" t="str">
            <v>N</v>
          </cell>
          <cell r="J457" t="str">
            <v>I</v>
          </cell>
          <cell r="K457" t="str">
            <v>GIC</v>
          </cell>
          <cell r="L457" t="str">
            <v>FAC Gitti-City</v>
          </cell>
          <cell r="M457" t="str">
            <v>N</v>
          </cell>
          <cell r="N457">
            <v>37055</v>
          </cell>
        </row>
        <row r="458">
          <cell r="A458" t="str">
            <v>W114</v>
          </cell>
          <cell r="B458" t="str">
            <v>Falb Pia</v>
          </cell>
          <cell r="C458">
            <v>2001</v>
          </cell>
          <cell r="D458">
            <v>13</v>
          </cell>
          <cell r="E458" t="str">
            <v>U13-Schüler A</v>
          </cell>
          <cell r="F458" t="str">
            <v>W</v>
          </cell>
          <cell r="G458" t="str">
            <v>GIC</v>
          </cell>
          <cell r="H458" t="str">
            <v>FAC Gitti-City</v>
          </cell>
          <cell r="I458" t="str">
            <v>N</v>
          </cell>
          <cell r="J458" t="str">
            <v>I</v>
          </cell>
          <cell r="K458" t="str">
            <v>GIC</v>
          </cell>
          <cell r="L458" t="str">
            <v>FAC Gitti-City</v>
          </cell>
          <cell r="M458" t="str">
            <v>N</v>
          </cell>
          <cell r="N458">
            <v>37018</v>
          </cell>
        </row>
        <row r="459">
          <cell r="A459" t="str">
            <v>W135</v>
          </cell>
          <cell r="B459" t="str">
            <v>Fenzl Stephanie</v>
          </cell>
          <cell r="C459">
            <v>2005</v>
          </cell>
          <cell r="D459">
            <v>9</v>
          </cell>
          <cell r="E459" t="str">
            <v>U9-Schüler C</v>
          </cell>
          <cell r="F459" t="str">
            <v>W</v>
          </cell>
          <cell r="G459" t="str">
            <v>KRD</v>
          </cell>
          <cell r="H459" t="str">
            <v>Union Kritzendorf-Kierling</v>
          </cell>
          <cell r="I459" t="str">
            <v>N</v>
          </cell>
          <cell r="J459" t="str">
            <v>I</v>
          </cell>
          <cell r="K459" t="str">
            <v>KRD</v>
          </cell>
          <cell r="L459" t="str">
            <v>Union Kritzendorf-Kierling</v>
          </cell>
          <cell r="M459" t="str">
            <v>N</v>
          </cell>
          <cell r="N459">
            <v>38389</v>
          </cell>
        </row>
        <row r="460">
          <cell r="A460" t="str">
            <v>W139</v>
          </cell>
          <cell r="B460" t="str">
            <v>Fischer Tina</v>
          </cell>
          <cell r="C460">
            <v>2001</v>
          </cell>
          <cell r="D460">
            <v>13</v>
          </cell>
          <cell r="E460" t="str">
            <v>U13-Schüler A</v>
          </cell>
          <cell r="F460" t="str">
            <v>W</v>
          </cell>
          <cell r="G460" t="str">
            <v>LAL</v>
          </cell>
          <cell r="H460" t="str">
            <v>HSV Langenlebarn-Kraftsport Trenkwalder</v>
          </cell>
          <cell r="I460" t="str">
            <v>N</v>
          </cell>
          <cell r="J460" t="str">
            <v>I</v>
          </cell>
          <cell r="K460" t="str">
            <v>LAL</v>
          </cell>
          <cell r="L460" t="str">
            <v>HSV Langenlebarn-Kraftsport Trenkwalder</v>
          </cell>
          <cell r="M460" t="str">
            <v>N</v>
          </cell>
          <cell r="N460">
            <v>37117</v>
          </cell>
        </row>
        <row r="461">
          <cell r="A461" t="str">
            <v>M479</v>
          </cell>
          <cell r="B461" t="str">
            <v>Hauser Christoph</v>
          </cell>
          <cell r="C461">
            <v>2003</v>
          </cell>
          <cell r="D461">
            <v>11</v>
          </cell>
          <cell r="E461" t="str">
            <v>U11-Schüler B</v>
          </cell>
          <cell r="F461" t="str">
            <v>M</v>
          </cell>
          <cell r="G461" t="str">
            <v>LAL</v>
          </cell>
          <cell r="H461" t="str">
            <v>HSV Langenlebarn-Kraftsport/ISMS-Tulln</v>
          </cell>
          <cell r="I461" t="str">
            <v>N</v>
          </cell>
          <cell r="J461" t="str">
            <v>I</v>
          </cell>
          <cell r="K461" t="str">
            <v>LAL</v>
          </cell>
          <cell r="L461" t="str">
            <v>HSV Langenlebarn-Kraftsport/ISMS-Tulln</v>
          </cell>
          <cell r="M461" t="str">
            <v>N</v>
          </cell>
          <cell r="N461">
            <v>37672</v>
          </cell>
        </row>
        <row r="462">
          <cell r="A462" t="str">
            <v>M470</v>
          </cell>
          <cell r="B462" t="str">
            <v>Hell Andreas</v>
          </cell>
          <cell r="C462">
            <v>2001</v>
          </cell>
          <cell r="D462">
            <v>13</v>
          </cell>
          <cell r="E462" t="str">
            <v>U13-Schüler A</v>
          </cell>
          <cell r="F462" t="str">
            <v>M</v>
          </cell>
          <cell r="G462" t="str">
            <v>HAR</v>
          </cell>
          <cell r="H462" t="str">
            <v>SC Harland</v>
          </cell>
          <cell r="I462" t="str">
            <v>N</v>
          </cell>
          <cell r="J462" t="str">
            <v>I</v>
          </cell>
          <cell r="K462" t="str">
            <v>HAR</v>
          </cell>
          <cell r="L462" t="str">
            <v>SC Harland</v>
          </cell>
          <cell r="M462" t="str">
            <v>N</v>
          </cell>
          <cell r="N462">
            <v>37213</v>
          </cell>
        </row>
        <row r="463">
          <cell r="A463" t="str">
            <v>M478</v>
          </cell>
          <cell r="B463" t="str">
            <v>Höllbacher Fabio</v>
          </cell>
          <cell r="C463">
            <v>2002</v>
          </cell>
          <cell r="D463">
            <v>12</v>
          </cell>
          <cell r="E463" t="str">
            <v>U13-Schüler A</v>
          </cell>
          <cell r="F463" t="str">
            <v>M</v>
          </cell>
          <cell r="G463" t="str">
            <v>LAL</v>
          </cell>
          <cell r="H463" t="str">
            <v>HSV Langenlebarn-Kraftsport/ISMS-Tulln</v>
          </cell>
          <cell r="I463" t="str">
            <v>N</v>
          </cell>
          <cell r="J463" t="str">
            <v>I</v>
          </cell>
          <cell r="K463" t="str">
            <v>LAL</v>
          </cell>
          <cell r="L463" t="str">
            <v>HSV Langenlebarn-Kraftsport/ISMS-Tulln</v>
          </cell>
          <cell r="M463" t="str">
            <v>N</v>
          </cell>
          <cell r="N463">
            <v>37579</v>
          </cell>
        </row>
        <row r="464">
          <cell r="A464" t="str">
            <v>M331</v>
          </cell>
          <cell r="B464" t="str">
            <v>Holy Tommy</v>
          </cell>
          <cell r="C464">
            <v>2001</v>
          </cell>
          <cell r="D464">
            <v>13</v>
          </cell>
          <cell r="E464" t="str">
            <v>U13-Schüler A</v>
          </cell>
          <cell r="F464" t="str">
            <v>M</v>
          </cell>
          <cell r="G464" t="str">
            <v>GIC</v>
          </cell>
          <cell r="H464" t="str">
            <v>FAC Gitti-City</v>
          </cell>
          <cell r="I464" t="str">
            <v>N</v>
          </cell>
          <cell r="J464" t="str">
            <v>I</v>
          </cell>
          <cell r="K464" t="str">
            <v>GIC</v>
          </cell>
          <cell r="L464" t="str">
            <v>FAC Gitti-City</v>
          </cell>
          <cell r="M464" t="str">
            <v>N</v>
          </cell>
          <cell r="N464">
            <v>37240</v>
          </cell>
        </row>
        <row r="465">
          <cell r="A465" t="str">
            <v>M377</v>
          </cell>
          <cell r="B465" t="str">
            <v>Kanyka Mario</v>
          </cell>
          <cell r="C465">
            <v>2002</v>
          </cell>
          <cell r="D465">
            <v>12</v>
          </cell>
          <cell r="E465" t="str">
            <v>U13-Schüler A</v>
          </cell>
          <cell r="F465" t="str">
            <v>M</v>
          </cell>
          <cell r="G465" t="str">
            <v>MÖD</v>
          </cell>
          <cell r="H465" t="str">
            <v>KSV Mödling</v>
          </cell>
          <cell r="I465" t="str">
            <v>N</v>
          </cell>
          <cell r="J465" t="str">
            <v>I</v>
          </cell>
          <cell r="K465" t="str">
            <v>MÖD</v>
          </cell>
          <cell r="L465" t="str">
            <v>KSV Mödling</v>
          </cell>
          <cell r="M465" t="str">
            <v>N</v>
          </cell>
          <cell r="N465">
            <v>37287</v>
          </cell>
        </row>
        <row r="466">
          <cell r="A466" t="str">
            <v>M458</v>
          </cell>
          <cell r="B466" t="str">
            <v>Kiss Yannick</v>
          </cell>
          <cell r="C466">
            <v>2002</v>
          </cell>
          <cell r="D466">
            <v>12</v>
          </cell>
          <cell r="E466" t="str">
            <v>U13-Schüler A</v>
          </cell>
          <cell r="F466" t="str">
            <v>M</v>
          </cell>
          <cell r="G466" t="str">
            <v>LAL</v>
          </cell>
          <cell r="H466" t="str">
            <v>HSV Langenlebarn/ISMS-Tulln</v>
          </cell>
          <cell r="I466" t="str">
            <v>N</v>
          </cell>
          <cell r="J466" t="str">
            <v>I</v>
          </cell>
          <cell r="K466" t="str">
            <v>LAL</v>
          </cell>
          <cell r="L466" t="str">
            <v>HSV Langenlebarn/ISMS-Tulln</v>
          </cell>
          <cell r="M466" t="str">
            <v>N</v>
          </cell>
          <cell r="N466">
            <v>37510</v>
          </cell>
        </row>
        <row r="467">
          <cell r="A467" t="str">
            <v>M427</v>
          </cell>
          <cell r="B467" t="str">
            <v>Klaghofer Manuel</v>
          </cell>
          <cell r="C467">
            <v>2002</v>
          </cell>
          <cell r="D467">
            <v>12</v>
          </cell>
          <cell r="E467" t="str">
            <v>U13-Schüler A</v>
          </cell>
          <cell r="F467" t="str">
            <v>M</v>
          </cell>
          <cell r="G467" t="str">
            <v>LAL</v>
          </cell>
          <cell r="H467" t="str">
            <v>HSV Langenlebarn/ISMS-Tulln</v>
          </cell>
          <cell r="I467" t="str">
            <v>N</v>
          </cell>
          <cell r="J467" t="str">
            <v>I</v>
          </cell>
          <cell r="K467" t="str">
            <v>LAL</v>
          </cell>
          <cell r="L467" t="str">
            <v>HSV Langenlebarn/ISMS-Tulln</v>
          </cell>
          <cell r="M467" t="str">
            <v>N</v>
          </cell>
          <cell r="N467">
            <v>37334</v>
          </cell>
        </row>
        <row r="468">
          <cell r="A468" t="str">
            <v>W148</v>
          </cell>
          <cell r="B468" t="str">
            <v>Köbe Tamara</v>
          </cell>
          <cell r="C468">
            <v>2003</v>
          </cell>
          <cell r="D468">
            <v>11</v>
          </cell>
          <cell r="E468" t="str">
            <v>U11-Schüler B</v>
          </cell>
          <cell r="F468" t="str">
            <v>W</v>
          </cell>
          <cell r="G468" t="str">
            <v>LAL</v>
          </cell>
          <cell r="H468" t="str">
            <v>HSV Langenlebarn-Kraftsport/ISMS-Tulln</v>
          </cell>
          <cell r="I468" t="str">
            <v>N</v>
          </cell>
          <cell r="J468" t="str">
            <v>I</v>
          </cell>
          <cell r="K468" t="str">
            <v>LAL</v>
          </cell>
          <cell r="L468" t="str">
            <v>HSV Langenlebarn-Kraftsport/ISMS-Tulln</v>
          </cell>
          <cell r="M468" t="str">
            <v>N</v>
          </cell>
          <cell r="N468">
            <v>37704</v>
          </cell>
        </row>
        <row r="469">
          <cell r="A469" t="str">
            <v>W101</v>
          </cell>
          <cell r="B469" t="str">
            <v>Koch Marielies</v>
          </cell>
          <cell r="C469">
            <v>2002</v>
          </cell>
          <cell r="D469">
            <v>12</v>
          </cell>
          <cell r="E469" t="str">
            <v>U13-Schüler A</v>
          </cell>
          <cell r="F469" t="str">
            <v>W</v>
          </cell>
          <cell r="G469" t="str">
            <v>KRE</v>
          </cell>
          <cell r="H469" t="str">
            <v>AK Union Krems</v>
          </cell>
          <cell r="I469" t="str">
            <v>N</v>
          </cell>
          <cell r="J469" t="str">
            <v>I</v>
          </cell>
          <cell r="K469" t="str">
            <v>KRE</v>
          </cell>
          <cell r="L469" t="str">
            <v>AC Union Krems</v>
          </cell>
          <cell r="M469" t="str">
            <v>N</v>
          </cell>
          <cell r="N469">
            <v>37578</v>
          </cell>
        </row>
        <row r="470">
          <cell r="A470" t="str">
            <v>W115</v>
          </cell>
          <cell r="B470" t="str">
            <v>Kottinger Selina</v>
          </cell>
          <cell r="C470">
            <v>2001</v>
          </cell>
          <cell r="D470">
            <v>13</v>
          </cell>
          <cell r="E470" t="str">
            <v>U13-Schüler A</v>
          </cell>
          <cell r="F470" t="str">
            <v>W</v>
          </cell>
          <cell r="G470" t="str">
            <v>GIC</v>
          </cell>
          <cell r="H470" t="str">
            <v>FAC Gitti-City</v>
          </cell>
          <cell r="I470" t="str">
            <v>N</v>
          </cell>
          <cell r="J470" t="str">
            <v>I</v>
          </cell>
          <cell r="K470" t="str">
            <v>GIC</v>
          </cell>
          <cell r="L470" t="str">
            <v>FAC Gitti-City</v>
          </cell>
          <cell r="M470" t="str">
            <v>N</v>
          </cell>
          <cell r="N470">
            <v>37176</v>
          </cell>
        </row>
        <row r="471">
          <cell r="A471" t="str">
            <v>M342</v>
          </cell>
          <cell r="B471" t="str">
            <v>Kozmann Florian</v>
          </cell>
          <cell r="C471">
            <v>2001</v>
          </cell>
          <cell r="D471">
            <v>13</v>
          </cell>
          <cell r="E471" t="str">
            <v>U13-Schüler A</v>
          </cell>
          <cell r="F471" t="str">
            <v>M</v>
          </cell>
          <cell r="G471" t="str">
            <v>VÖD</v>
          </cell>
          <cell r="H471" t="str">
            <v>AKH Vösendorf</v>
          </cell>
          <cell r="I471" t="str">
            <v>N</v>
          </cell>
          <cell r="J471" t="str">
            <v>I</v>
          </cell>
          <cell r="K471" t="str">
            <v>VÖD</v>
          </cell>
          <cell r="L471" t="str">
            <v>AKH Vösendorf</v>
          </cell>
          <cell r="M471" t="str">
            <v>N</v>
          </cell>
          <cell r="N471">
            <v>37168</v>
          </cell>
        </row>
        <row r="472">
          <cell r="A472" t="str">
            <v>M343</v>
          </cell>
          <cell r="B472" t="str">
            <v>Legel Thomas</v>
          </cell>
          <cell r="C472">
            <v>2002</v>
          </cell>
          <cell r="D472">
            <v>12</v>
          </cell>
          <cell r="E472" t="str">
            <v>U13-Schüler A</v>
          </cell>
          <cell r="F472" t="str">
            <v>M</v>
          </cell>
          <cell r="G472" t="str">
            <v>MÖD</v>
          </cell>
          <cell r="H472" t="str">
            <v>KSV Mödling</v>
          </cell>
          <cell r="I472" t="str">
            <v>N</v>
          </cell>
          <cell r="J472" t="str">
            <v>I</v>
          </cell>
          <cell r="K472" t="str">
            <v>MÖD</v>
          </cell>
          <cell r="L472" t="str">
            <v>KSV Mödling</v>
          </cell>
          <cell r="M472" t="str">
            <v>N</v>
          </cell>
          <cell r="N472">
            <v>37336</v>
          </cell>
        </row>
        <row r="473">
          <cell r="A473" t="str">
            <v>M480</v>
          </cell>
          <cell r="B473" t="str">
            <v>Maier Fabian</v>
          </cell>
          <cell r="C473">
            <v>2003</v>
          </cell>
          <cell r="D473">
            <v>11</v>
          </cell>
          <cell r="E473" t="str">
            <v>U11-Schüler B</v>
          </cell>
          <cell r="F473" t="str">
            <v>M</v>
          </cell>
          <cell r="G473" t="str">
            <v>LAL</v>
          </cell>
          <cell r="H473" t="str">
            <v>HSV Langenlebarn-Kraftsport/ISMS-Tulln</v>
          </cell>
          <cell r="I473" t="str">
            <v>N</v>
          </cell>
          <cell r="J473" t="str">
            <v>I</v>
          </cell>
          <cell r="K473" t="str">
            <v>LAL</v>
          </cell>
          <cell r="L473" t="str">
            <v>HSV Langenlebarn-Kraftsport/ISMS-Tulln</v>
          </cell>
          <cell r="M473" t="str">
            <v>N</v>
          </cell>
          <cell r="N473">
            <v>37726</v>
          </cell>
        </row>
        <row r="474">
          <cell r="A474" t="str">
            <v>W122</v>
          </cell>
          <cell r="B474" t="str">
            <v>Marschall Marianne</v>
          </cell>
          <cell r="C474">
            <v>2000</v>
          </cell>
          <cell r="D474">
            <v>14</v>
          </cell>
          <cell r="E474" t="str">
            <v>U15-Jugend B</v>
          </cell>
          <cell r="F474" t="str">
            <v>W</v>
          </cell>
          <cell r="G474" t="str">
            <v>LAL</v>
          </cell>
          <cell r="H474" t="str">
            <v>HSV Langenlebarn/ISMS-Tulln</v>
          </cell>
          <cell r="I474" t="str">
            <v>N</v>
          </cell>
          <cell r="J474" t="str">
            <v>I</v>
          </cell>
          <cell r="K474" t="str">
            <v>LAL</v>
          </cell>
          <cell r="L474" t="str">
            <v>HSV Langenlebarn/ISMS-Tulln</v>
          </cell>
          <cell r="M474" t="str">
            <v>N</v>
          </cell>
          <cell r="N474">
            <v>36679</v>
          </cell>
        </row>
        <row r="475">
          <cell r="A475" t="str">
            <v>M431</v>
          </cell>
          <cell r="B475" t="str">
            <v>Metaj Edonis</v>
          </cell>
          <cell r="C475">
            <v>2001</v>
          </cell>
          <cell r="D475">
            <v>13</v>
          </cell>
          <cell r="E475" t="str">
            <v>U13-Schüler A</v>
          </cell>
          <cell r="F475" t="str">
            <v>M</v>
          </cell>
          <cell r="G475" t="str">
            <v>BRU</v>
          </cell>
          <cell r="H475" t="str">
            <v>KSK Brunn/Gebirge</v>
          </cell>
          <cell r="I475" t="str">
            <v>N</v>
          </cell>
          <cell r="J475" t="str">
            <v>I</v>
          </cell>
          <cell r="K475" t="str">
            <v>BRU</v>
          </cell>
          <cell r="L475" t="str">
            <v>KSK Brunn/Gebirge</v>
          </cell>
          <cell r="M475" t="str">
            <v>N</v>
          </cell>
          <cell r="N475">
            <v>36999</v>
          </cell>
        </row>
        <row r="476">
          <cell r="A476" t="str">
            <v>W129</v>
          </cell>
          <cell r="B476" t="str">
            <v>Moldaschl Katharina</v>
          </cell>
          <cell r="C476">
            <v>2001</v>
          </cell>
          <cell r="D476">
            <v>13</v>
          </cell>
          <cell r="E476" t="str">
            <v>U13-Schüler A</v>
          </cell>
          <cell r="F476" t="str">
            <v>W</v>
          </cell>
          <cell r="G476" t="str">
            <v>LAL</v>
          </cell>
          <cell r="H476" t="str">
            <v>HSV Langenlebarn/ISMS-Tulln</v>
          </cell>
          <cell r="I476" t="str">
            <v>N</v>
          </cell>
          <cell r="J476" t="str">
            <v>I</v>
          </cell>
          <cell r="K476" t="str">
            <v>LAL</v>
          </cell>
          <cell r="L476" t="str">
            <v>HSV Langenlebarn/ISMS-Tulln</v>
          </cell>
          <cell r="M476" t="str">
            <v>N</v>
          </cell>
          <cell r="N476">
            <v>37205</v>
          </cell>
        </row>
        <row r="477">
          <cell r="A477" t="str">
            <v>M481</v>
          </cell>
          <cell r="B477" t="str">
            <v>Moulé Sebastian</v>
          </cell>
          <cell r="C477">
            <v>2003</v>
          </cell>
          <cell r="D477">
            <v>11</v>
          </cell>
          <cell r="E477" t="str">
            <v>U11-Schüler B</v>
          </cell>
          <cell r="F477" t="str">
            <v>M</v>
          </cell>
          <cell r="G477" t="str">
            <v>LAL</v>
          </cell>
          <cell r="H477" t="str">
            <v>HSV Langenlebarn-Kraftsport/ISMS-Tulln</v>
          </cell>
          <cell r="I477" t="str">
            <v>N</v>
          </cell>
          <cell r="J477" t="str">
            <v>I</v>
          </cell>
          <cell r="K477" t="str">
            <v>LAL</v>
          </cell>
          <cell r="L477" t="str">
            <v>HSV Langenlebarn-Kraftsport/ISMS-Tulln</v>
          </cell>
          <cell r="M477" t="str">
            <v>N</v>
          </cell>
          <cell r="N477">
            <v>37747</v>
          </cell>
        </row>
        <row r="478">
          <cell r="A478" t="str">
            <v>W110</v>
          </cell>
          <cell r="B478" t="str">
            <v>Nelböck Vanessa</v>
          </cell>
          <cell r="C478">
            <v>2003</v>
          </cell>
          <cell r="D478">
            <v>11</v>
          </cell>
          <cell r="E478" t="str">
            <v>U11-Schüler B</v>
          </cell>
          <cell r="F478" t="str">
            <v>W</v>
          </cell>
          <cell r="G478" t="str">
            <v>VÖD</v>
          </cell>
          <cell r="H478" t="str">
            <v>AKH Vösendorf</v>
          </cell>
          <cell r="I478" t="str">
            <v>N</v>
          </cell>
          <cell r="J478" t="str">
            <v>I</v>
          </cell>
          <cell r="K478" t="str">
            <v>VÖD</v>
          </cell>
          <cell r="L478" t="str">
            <v>AKH Vösendorf</v>
          </cell>
          <cell r="M478" t="str">
            <v>N</v>
          </cell>
          <cell r="N478">
            <v>37625</v>
          </cell>
        </row>
        <row r="479">
          <cell r="A479" t="str">
            <v>W128</v>
          </cell>
          <cell r="B479" t="str">
            <v>Ortlieb Lena</v>
          </cell>
          <cell r="C479">
            <v>2001</v>
          </cell>
          <cell r="D479">
            <v>13</v>
          </cell>
          <cell r="E479" t="str">
            <v>U13-Schüler A</v>
          </cell>
          <cell r="F479" t="str">
            <v>W</v>
          </cell>
          <cell r="G479" t="str">
            <v>LAL</v>
          </cell>
          <cell r="H479" t="str">
            <v>HSV Langenlebarn/ISMS-Tulln</v>
          </cell>
          <cell r="I479" t="str">
            <v>N</v>
          </cell>
          <cell r="J479" t="str">
            <v>I</v>
          </cell>
          <cell r="K479" t="str">
            <v>LAL</v>
          </cell>
          <cell r="L479" t="str">
            <v>HSV Langenlebarn/ISMS-Tulln</v>
          </cell>
          <cell r="M479" t="str">
            <v>N</v>
          </cell>
          <cell r="N479">
            <v>37077</v>
          </cell>
        </row>
        <row r="480">
          <cell r="A480" t="str">
            <v>W142</v>
          </cell>
          <cell r="B480" t="str">
            <v>Parmetler Anastasija</v>
          </cell>
          <cell r="C480">
            <v>2002</v>
          </cell>
          <cell r="D480">
            <v>12</v>
          </cell>
          <cell r="E480" t="str">
            <v>U13-Schüler A</v>
          </cell>
          <cell r="F480" t="str">
            <v>W</v>
          </cell>
          <cell r="G480" t="str">
            <v>KLO</v>
          </cell>
          <cell r="H480" t="str">
            <v>KSV Klosterneuburg</v>
          </cell>
          <cell r="I480" t="str">
            <v>N</v>
          </cell>
          <cell r="J480" t="str">
            <v>I</v>
          </cell>
          <cell r="K480" t="str">
            <v>KLO</v>
          </cell>
          <cell r="L480" t="str">
            <v>KSV Klosterneuburg</v>
          </cell>
          <cell r="M480" t="str">
            <v>N</v>
          </cell>
          <cell r="N480">
            <v>37286</v>
          </cell>
        </row>
        <row r="481">
          <cell r="A481" t="str">
            <v>M471</v>
          </cell>
          <cell r="B481" t="str">
            <v>Picha Jakob</v>
          </cell>
          <cell r="C481">
            <v>2002</v>
          </cell>
          <cell r="D481">
            <v>12</v>
          </cell>
          <cell r="E481" t="str">
            <v>U13-Schüler A</v>
          </cell>
          <cell r="F481" t="str">
            <v>M</v>
          </cell>
          <cell r="G481" t="str">
            <v>GIC</v>
          </cell>
          <cell r="H481" t="str">
            <v>FAC Gitti-City</v>
          </cell>
          <cell r="I481" t="str">
            <v>N</v>
          </cell>
          <cell r="J481" t="str">
            <v>I</v>
          </cell>
          <cell r="K481" t="str">
            <v>GIC</v>
          </cell>
          <cell r="L481" t="str">
            <v>FAC Gitti-City</v>
          </cell>
          <cell r="M481" t="str">
            <v>N</v>
          </cell>
          <cell r="N481">
            <v>37273</v>
          </cell>
        </row>
        <row r="482">
          <cell r="A482" t="str">
            <v>M483</v>
          </cell>
          <cell r="B482" t="str">
            <v>Pöltl Philipp</v>
          </cell>
          <cell r="C482">
            <v>2005</v>
          </cell>
          <cell r="D482">
            <v>9</v>
          </cell>
          <cell r="E482" t="str">
            <v>U9-Schüler C</v>
          </cell>
          <cell r="F482" t="str">
            <v>M</v>
          </cell>
          <cell r="G482" t="str">
            <v>LAL</v>
          </cell>
          <cell r="H482" t="str">
            <v>HSV Langenlebarn-Kraftsport/ISMS-Tulln</v>
          </cell>
          <cell r="I482" t="str">
            <v>N</v>
          </cell>
          <cell r="J482" t="str">
            <v>I</v>
          </cell>
          <cell r="K482" t="str">
            <v>LAL</v>
          </cell>
          <cell r="L482" t="str">
            <v>HSV Langenlebarn-Kraftsport/ISMS-Tulln</v>
          </cell>
          <cell r="M482" t="str">
            <v>N</v>
          </cell>
          <cell r="N482">
            <v>38421</v>
          </cell>
        </row>
        <row r="483">
          <cell r="A483" t="str">
            <v>M454</v>
          </cell>
          <cell r="B483" t="str">
            <v>Pruckmoser Felix</v>
          </cell>
          <cell r="C483">
            <v>2003</v>
          </cell>
          <cell r="D483">
            <v>11</v>
          </cell>
          <cell r="E483" t="str">
            <v>U11-Schüler B</v>
          </cell>
          <cell r="F483" t="str">
            <v>M</v>
          </cell>
          <cell r="G483" t="str">
            <v>KLO</v>
          </cell>
          <cell r="H483" t="str">
            <v>KSV Klosterneuburg</v>
          </cell>
          <cell r="I483" t="str">
            <v>N</v>
          </cell>
          <cell r="J483" t="str">
            <v>I</v>
          </cell>
          <cell r="K483" t="str">
            <v>KLO</v>
          </cell>
          <cell r="L483" t="str">
            <v>KSV Klosterneuburg</v>
          </cell>
          <cell r="M483" t="str">
            <v>N</v>
          </cell>
          <cell r="N483">
            <v>37951</v>
          </cell>
        </row>
        <row r="484">
          <cell r="A484" t="str">
            <v>M448</v>
          </cell>
          <cell r="B484" t="str">
            <v>Reinsperger Jan</v>
          </cell>
          <cell r="C484">
            <v>2001</v>
          </cell>
          <cell r="D484">
            <v>13</v>
          </cell>
          <cell r="E484" t="str">
            <v>U13-Schüler A</v>
          </cell>
          <cell r="F484" t="str">
            <v>M</v>
          </cell>
          <cell r="G484" t="str">
            <v>LAL</v>
          </cell>
          <cell r="H484" t="str">
            <v>HSV Langenlebarn/ISMS-Tulln</v>
          </cell>
          <cell r="I484" t="str">
            <v>N</v>
          </cell>
          <cell r="J484" t="str">
            <v>I</v>
          </cell>
          <cell r="K484" t="str">
            <v>LAL</v>
          </cell>
          <cell r="L484" t="str">
            <v>HSV Langenlebarn/ISMS-Tulln</v>
          </cell>
          <cell r="M484" t="str">
            <v>N</v>
          </cell>
          <cell r="N484">
            <v>37186</v>
          </cell>
        </row>
        <row r="485">
          <cell r="A485" t="str">
            <v>M419</v>
          </cell>
          <cell r="B485" t="str">
            <v>Schrall Tobias</v>
          </cell>
          <cell r="C485">
            <v>2003</v>
          </cell>
          <cell r="D485">
            <v>11</v>
          </cell>
          <cell r="E485" t="str">
            <v>U11-Schüler B</v>
          </cell>
          <cell r="F485" t="str">
            <v>M</v>
          </cell>
          <cell r="G485" t="str">
            <v>SVS</v>
          </cell>
          <cell r="H485" t="str">
            <v>SVS OMV</v>
          </cell>
          <cell r="I485" t="str">
            <v>N</v>
          </cell>
          <cell r="J485" t="str">
            <v>I</v>
          </cell>
          <cell r="K485" t="str">
            <v>SVS</v>
          </cell>
          <cell r="L485" t="str">
            <v>SVS OMV</v>
          </cell>
          <cell r="M485" t="str">
            <v>N</v>
          </cell>
          <cell r="N485">
            <v>37766</v>
          </cell>
        </row>
        <row r="486">
          <cell r="A486" t="str">
            <v>M426</v>
          </cell>
          <cell r="B486" t="str">
            <v>Stögerer Fritz</v>
          </cell>
          <cell r="C486">
            <v>2001</v>
          </cell>
          <cell r="D486">
            <v>13</v>
          </cell>
          <cell r="E486" t="str">
            <v>U13-Schüler A</v>
          </cell>
          <cell r="F486" t="str">
            <v>M</v>
          </cell>
          <cell r="G486" t="str">
            <v>LAL</v>
          </cell>
          <cell r="H486" t="str">
            <v>HSV Langenlebarn-Kraftsport/ISMS-Tulln</v>
          </cell>
          <cell r="I486" t="str">
            <v>N</v>
          </cell>
          <cell r="J486" t="str">
            <v>I</v>
          </cell>
          <cell r="K486" t="str">
            <v>LAL</v>
          </cell>
          <cell r="L486" t="str">
            <v>HSV Langenlebarn-Kraftsport/ISMS-Tulln</v>
          </cell>
          <cell r="M486" t="str">
            <v>N</v>
          </cell>
          <cell r="N486">
            <v>37210</v>
          </cell>
        </row>
        <row r="487">
          <cell r="A487" t="str">
            <v>W147</v>
          </cell>
          <cell r="B487" t="str">
            <v>Stradner Lilly</v>
          </cell>
          <cell r="C487">
            <v>2002</v>
          </cell>
          <cell r="D487">
            <v>12</v>
          </cell>
          <cell r="E487" t="str">
            <v>U13-Schüler A</v>
          </cell>
          <cell r="F487" t="str">
            <v>W</v>
          </cell>
          <cell r="G487" t="str">
            <v>LAL</v>
          </cell>
          <cell r="H487" t="str">
            <v>HSV Langenlebarn-Kraftsport/ISMS-Tulln</v>
          </cell>
          <cell r="I487" t="str">
            <v>N</v>
          </cell>
          <cell r="J487" t="str">
            <v>I</v>
          </cell>
          <cell r="K487" t="str">
            <v>LAL</v>
          </cell>
          <cell r="L487" t="str">
            <v>HSV Langenlebarn-Kraftsport/ISMS-Tulln</v>
          </cell>
          <cell r="M487" t="str">
            <v>N</v>
          </cell>
          <cell r="N487">
            <v>37502</v>
          </cell>
        </row>
        <row r="488">
          <cell r="A488" t="str">
            <v>M482</v>
          </cell>
          <cell r="B488" t="str">
            <v>Tolic´ Marijan</v>
          </cell>
          <cell r="C488">
            <v>2003</v>
          </cell>
          <cell r="D488">
            <v>11</v>
          </cell>
          <cell r="E488" t="str">
            <v>U11-Schüler B</v>
          </cell>
          <cell r="F488" t="str">
            <v>M</v>
          </cell>
          <cell r="G488" t="str">
            <v>LAL</v>
          </cell>
          <cell r="H488" t="str">
            <v>HSV Langenlebarn-Kraftsport/ISMS-Tulln</v>
          </cell>
          <cell r="I488" t="str">
            <v>N</v>
          </cell>
          <cell r="J488" t="str">
            <v>I</v>
          </cell>
          <cell r="K488" t="str">
            <v>LAL</v>
          </cell>
          <cell r="L488" t="str">
            <v>HSV Langenlebarn-Kraftsport/ISMS-Tulln</v>
          </cell>
          <cell r="M488" t="str">
            <v>N</v>
          </cell>
          <cell r="N488">
            <v>37847</v>
          </cell>
        </row>
        <row r="489">
          <cell r="A489" t="str">
            <v>W116</v>
          </cell>
          <cell r="B489" t="str">
            <v>Tomek Saskia</v>
          </cell>
          <cell r="C489">
            <v>2002</v>
          </cell>
          <cell r="D489">
            <v>12</v>
          </cell>
          <cell r="E489" t="str">
            <v>U13-Schüler A</v>
          </cell>
          <cell r="F489" t="str">
            <v>W</v>
          </cell>
          <cell r="G489" t="str">
            <v>GIC</v>
          </cell>
          <cell r="H489" t="str">
            <v>FAC Gitti-City</v>
          </cell>
          <cell r="I489" t="str">
            <v>N</v>
          </cell>
          <cell r="J489" t="str">
            <v>I</v>
          </cell>
          <cell r="K489" t="str">
            <v>GIC</v>
          </cell>
          <cell r="L489" t="str">
            <v>FAC Gitti-City</v>
          </cell>
          <cell r="M489" t="str">
            <v>N</v>
          </cell>
          <cell r="N489">
            <v>37293</v>
          </cell>
        </row>
        <row r="490">
          <cell r="A490" t="str">
            <v>W96</v>
          </cell>
          <cell r="B490" t="str">
            <v>Unterholzner Marlene</v>
          </cell>
          <cell r="C490">
            <v>2001</v>
          </cell>
          <cell r="D490">
            <v>13</v>
          </cell>
          <cell r="E490" t="str">
            <v>U13-Schüler A</v>
          </cell>
          <cell r="F490" t="str">
            <v>W</v>
          </cell>
          <cell r="G490" t="str">
            <v>GIC</v>
          </cell>
          <cell r="H490" t="str">
            <v>FAC Gitti-City</v>
          </cell>
          <cell r="I490" t="str">
            <v>N</v>
          </cell>
          <cell r="J490" t="str">
            <v>I</v>
          </cell>
          <cell r="K490" t="str">
            <v>GIC</v>
          </cell>
          <cell r="L490" t="str">
            <v>FAC Gitti-City</v>
          </cell>
          <cell r="M490" t="str">
            <v>N</v>
          </cell>
          <cell r="N490">
            <v>37073</v>
          </cell>
        </row>
        <row r="491">
          <cell r="A491" t="str">
            <v>M436</v>
          </cell>
          <cell r="B491" t="str">
            <v>Wimmer Patrick</v>
          </cell>
          <cell r="C491">
            <v>2001</v>
          </cell>
          <cell r="D491">
            <v>13</v>
          </cell>
          <cell r="E491" t="str">
            <v>U13-Schüler A</v>
          </cell>
          <cell r="F491" t="str">
            <v>M</v>
          </cell>
          <cell r="G491" t="str">
            <v>LAL</v>
          </cell>
          <cell r="H491" t="str">
            <v>HSV Langenlebarn/ISMS-Tulln</v>
          </cell>
          <cell r="I491" t="str">
            <v>N</v>
          </cell>
          <cell r="J491" t="str">
            <v>I</v>
          </cell>
          <cell r="K491" t="str">
            <v>LAL</v>
          </cell>
          <cell r="L491" t="str">
            <v>HSV Langenlebarn/ISMS-Tulln</v>
          </cell>
          <cell r="M491" t="str">
            <v>N</v>
          </cell>
          <cell r="N491">
            <v>37041</v>
          </cell>
        </row>
        <row r="492">
          <cell r="A492" t="str">
            <v>W124</v>
          </cell>
          <cell r="B492" t="str">
            <v>Windsor Carmen</v>
          </cell>
          <cell r="C492">
            <v>2001</v>
          </cell>
          <cell r="D492">
            <v>13</v>
          </cell>
          <cell r="E492" t="str">
            <v>U13-Schüler A</v>
          </cell>
          <cell r="F492" t="str">
            <v>W</v>
          </cell>
          <cell r="G492" t="str">
            <v>GIC</v>
          </cell>
          <cell r="H492" t="str">
            <v>FAC Gitti-City</v>
          </cell>
          <cell r="I492" t="str">
            <v>N</v>
          </cell>
          <cell r="J492" t="str">
            <v>I</v>
          </cell>
          <cell r="K492" t="str">
            <v>GIC</v>
          </cell>
          <cell r="L492" t="str">
            <v>FAC Gitti-City</v>
          </cell>
          <cell r="M492" t="str">
            <v>N</v>
          </cell>
          <cell r="N492">
            <v>37103</v>
          </cell>
        </row>
        <row r="493">
          <cell r="A493" t="str">
            <v>M423</v>
          </cell>
          <cell r="B493" t="str">
            <v>Wizani Benny</v>
          </cell>
          <cell r="C493">
            <v>2001</v>
          </cell>
          <cell r="D493">
            <v>13</v>
          </cell>
          <cell r="E493" t="str">
            <v>U13-Schüler A</v>
          </cell>
          <cell r="F493" t="str">
            <v>M</v>
          </cell>
          <cell r="G493" t="str">
            <v>LAL</v>
          </cell>
          <cell r="H493" t="str">
            <v>HSV Langenlebarn-Kraftsport/ISMS-Tulln</v>
          </cell>
          <cell r="I493" t="str">
            <v>N</v>
          </cell>
          <cell r="J493" t="str">
            <v>I</v>
          </cell>
          <cell r="K493" t="str">
            <v>LAL</v>
          </cell>
          <cell r="L493" t="str">
            <v>HSV Langenlebarn-Kraftsport/ISMS-Tulln</v>
          </cell>
          <cell r="M493" t="str">
            <v>N</v>
          </cell>
          <cell r="N493">
            <v>37068</v>
          </cell>
        </row>
        <row r="494">
          <cell r="A494" t="str">
            <v>M466</v>
          </cell>
          <cell r="B494" t="str">
            <v>Woschitz Dominik</v>
          </cell>
          <cell r="C494">
            <v>2004</v>
          </cell>
          <cell r="D494">
            <v>10</v>
          </cell>
          <cell r="E494" t="str">
            <v>U11-Schüler B</v>
          </cell>
          <cell r="F494" t="str">
            <v>M</v>
          </cell>
          <cell r="G494" t="str">
            <v>LAL</v>
          </cell>
          <cell r="H494" t="str">
            <v>HSV Langenlebarn-Kraftsport/ISMS-Tulln</v>
          </cell>
          <cell r="I494" t="str">
            <v>N</v>
          </cell>
          <cell r="J494" t="str">
            <v>I</v>
          </cell>
          <cell r="K494" t="str">
            <v>LAL</v>
          </cell>
          <cell r="L494" t="str">
            <v>HSV Langenlebarn-Kraftsport/ISMS-Tulln</v>
          </cell>
          <cell r="M494" t="str">
            <v>N</v>
          </cell>
          <cell r="N494">
            <v>38255</v>
          </cell>
        </row>
        <row r="495">
          <cell r="A495" t="str">
            <v>M428</v>
          </cell>
          <cell r="B495" t="str">
            <v>Woschitz Florian</v>
          </cell>
          <cell r="C495">
            <v>2002</v>
          </cell>
          <cell r="D495">
            <v>12</v>
          </cell>
          <cell r="E495" t="str">
            <v>U13-Schüler A</v>
          </cell>
          <cell r="F495" t="str">
            <v>M</v>
          </cell>
          <cell r="G495" t="str">
            <v>LAL</v>
          </cell>
          <cell r="H495" t="str">
            <v>HSV Langenlebarn/ISMS-Tulln</v>
          </cell>
          <cell r="I495" t="str">
            <v>N</v>
          </cell>
          <cell r="J495" t="str">
            <v>I</v>
          </cell>
          <cell r="K495" t="str">
            <v>LAL</v>
          </cell>
          <cell r="L495" t="str">
            <v>HSV Langenlebarn/ISMS-Tulln</v>
          </cell>
          <cell r="M495" t="str">
            <v>N</v>
          </cell>
          <cell r="N495">
            <v>37469</v>
          </cell>
        </row>
        <row r="496">
          <cell r="B496" t="str">
            <v>OÖ</v>
          </cell>
        </row>
        <row r="497">
          <cell r="A497" t="str">
            <v>M417</v>
          </cell>
          <cell r="B497" t="str">
            <v>Aigner Simon</v>
          </cell>
          <cell r="C497">
            <v>2003</v>
          </cell>
          <cell r="D497">
            <v>11</v>
          </cell>
          <cell r="E497" t="str">
            <v>U11-Schüler B</v>
          </cell>
          <cell r="F497" t="str">
            <v>M</v>
          </cell>
          <cell r="G497" t="str">
            <v>WEN</v>
          </cell>
          <cell r="H497" t="str">
            <v>AK Weng</v>
          </cell>
          <cell r="I497" t="str">
            <v>O</v>
          </cell>
          <cell r="J497" t="str">
            <v>I</v>
          </cell>
          <cell r="K497" t="str">
            <v>WEN</v>
          </cell>
          <cell r="L497" t="str">
            <v>AK Weng</v>
          </cell>
          <cell r="M497" t="str">
            <v>O</v>
          </cell>
          <cell r="N497">
            <v>37665</v>
          </cell>
        </row>
        <row r="498">
          <cell r="A498" t="str">
            <v>M439</v>
          </cell>
          <cell r="B498" t="str">
            <v>Auzinger Florian</v>
          </cell>
          <cell r="C498">
            <v>2002</v>
          </cell>
          <cell r="D498">
            <v>12</v>
          </cell>
          <cell r="E498" t="str">
            <v>U13-Schüler A</v>
          </cell>
          <cell r="F498" t="str">
            <v>M</v>
          </cell>
          <cell r="G498" t="str">
            <v>RAN</v>
          </cell>
          <cell r="H498" t="str">
            <v>WSV-ATSV Ranshofen</v>
          </cell>
          <cell r="I498" t="str">
            <v>O</v>
          </cell>
          <cell r="J498" t="str">
            <v>I</v>
          </cell>
          <cell r="K498" t="str">
            <v>RAN</v>
          </cell>
          <cell r="L498" t="str">
            <v>WSV-ATSV Ranshofen</v>
          </cell>
          <cell r="M498" t="str">
            <v>O</v>
          </cell>
          <cell r="N498">
            <v>37596</v>
          </cell>
        </row>
        <row r="499">
          <cell r="A499" t="str">
            <v>M410</v>
          </cell>
          <cell r="B499" t="str">
            <v>Bramberger Lukas</v>
          </cell>
          <cell r="C499">
            <v>2004</v>
          </cell>
          <cell r="D499">
            <v>10</v>
          </cell>
          <cell r="E499" t="str">
            <v>U11-Schüler B</v>
          </cell>
          <cell r="F499" t="str">
            <v>M</v>
          </cell>
          <cell r="G499" t="str">
            <v>WEN</v>
          </cell>
          <cell r="H499" t="str">
            <v>AK Weng</v>
          </cell>
          <cell r="I499" t="str">
            <v>O</v>
          </cell>
          <cell r="J499" t="str">
            <v>I</v>
          </cell>
          <cell r="K499" t="str">
            <v>WEN</v>
          </cell>
          <cell r="L499" t="str">
            <v>AK Weng</v>
          </cell>
          <cell r="M499" t="str">
            <v>O</v>
          </cell>
          <cell r="N499">
            <v>38309</v>
          </cell>
        </row>
        <row r="500">
          <cell r="A500" t="str">
            <v>M476</v>
          </cell>
          <cell r="B500" t="str">
            <v>Brunnhuber Tristan</v>
          </cell>
          <cell r="C500">
            <v>2002</v>
          </cell>
          <cell r="D500">
            <v>12</v>
          </cell>
          <cell r="E500" t="str">
            <v>U13-Schüler A</v>
          </cell>
          <cell r="F500" t="str">
            <v>M</v>
          </cell>
          <cell r="G500" t="str">
            <v>RAN</v>
          </cell>
          <cell r="H500" t="str">
            <v>WSV-ATSV Ranshofen</v>
          </cell>
          <cell r="I500" t="str">
            <v>O</v>
          </cell>
          <cell r="J500" t="str">
            <v>I</v>
          </cell>
          <cell r="K500" t="str">
            <v>RAN</v>
          </cell>
          <cell r="L500" t="str">
            <v>WSV-ATSV Ranshofen</v>
          </cell>
          <cell r="M500" t="str">
            <v>O</v>
          </cell>
          <cell r="N500">
            <v>37427</v>
          </cell>
        </row>
        <row r="501">
          <cell r="A501" t="str">
            <v>W107</v>
          </cell>
          <cell r="B501" t="str">
            <v>Brunner Isabel</v>
          </cell>
          <cell r="C501">
            <v>2002</v>
          </cell>
          <cell r="D501">
            <v>12</v>
          </cell>
          <cell r="E501" t="str">
            <v>U13-Schüler A</v>
          </cell>
          <cell r="F501" t="str">
            <v>W</v>
          </cell>
          <cell r="G501" t="str">
            <v>BUK</v>
          </cell>
          <cell r="H501" t="str">
            <v>Union Buchkirchen</v>
          </cell>
          <cell r="I501" t="str">
            <v>O</v>
          </cell>
          <cell r="J501" t="str">
            <v>I</v>
          </cell>
          <cell r="K501" t="str">
            <v>BUK</v>
          </cell>
          <cell r="L501" t="str">
            <v>Union Buchkirchen</v>
          </cell>
          <cell r="M501" t="str">
            <v>O</v>
          </cell>
          <cell r="N501">
            <v>37382</v>
          </cell>
        </row>
        <row r="502">
          <cell r="A502" t="str">
            <v>W106</v>
          </cell>
          <cell r="B502" t="str">
            <v>Brunner Mariella</v>
          </cell>
          <cell r="C502">
            <v>2000</v>
          </cell>
          <cell r="D502">
            <v>14</v>
          </cell>
          <cell r="E502" t="str">
            <v>U15-Jugend B</v>
          </cell>
          <cell r="F502" t="str">
            <v>W</v>
          </cell>
          <cell r="G502" t="str">
            <v>BUK</v>
          </cell>
          <cell r="H502" t="str">
            <v>Union Buchkirchen</v>
          </cell>
          <cell r="I502" t="str">
            <v>O</v>
          </cell>
          <cell r="J502" t="str">
            <v>I</v>
          </cell>
          <cell r="K502" t="str">
            <v>BUK</v>
          </cell>
          <cell r="L502" t="str">
            <v>Union Buchkirchen</v>
          </cell>
          <cell r="M502" t="str">
            <v>O</v>
          </cell>
          <cell r="N502">
            <v>36682</v>
          </cell>
        </row>
        <row r="503">
          <cell r="A503" t="str">
            <v>M461</v>
          </cell>
          <cell r="B503" t="str">
            <v>Eichberger Alexander</v>
          </cell>
          <cell r="C503">
            <v>2001</v>
          </cell>
          <cell r="D503">
            <v>13</v>
          </cell>
          <cell r="E503" t="str">
            <v>U13-Schüler A</v>
          </cell>
          <cell r="F503" t="str">
            <v>M</v>
          </cell>
          <cell r="G503" t="str">
            <v>LCH</v>
          </cell>
          <cell r="H503" t="str">
            <v>Union Lochen</v>
          </cell>
          <cell r="I503" t="str">
            <v>O</v>
          </cell>
          <cell r="J503" t="str">
            <v>I</v>
          </cell>
          <cell r="K503" t="str">
            <v>LCH</v>
          </cell>
          <cell r="L503" t="str">
            <v>Union Lochen</v>
          </cell>
          <cell r="M503" t="str">
            <v>O</v>
          </cell>
          <cell r="N503">
            <v>36900</v>
          </cell>
        </row>
        <row r="504">
          <cell r="A504" t="str">
            <v>M462</v>
          </cell>
          <cell r="B504" t="str">
            <v>Emmersberger Michael</v>
          </cell>
          <cell r="C504">
            <v>2004</v>
          </cell>
          <cell r="D504">
            <v>10</v>
          </cell>
          <cell r="E504" t="str">
            <v>U11-Schüler B</v>
          </cell>
          <cell r="F504" t="str">
            <v>M</v>
          </cell>
          <cell r="G504" t="str">
            <v>LCH</v>
          </cell>
          <cell r="H504" t="str">
            <v>Union Lochen</v>
          </cell>
          <cell r="I504" t="str">
            <v>O</v>
          </cell>
          <cell r="J504" t="str">
            <v>I</v>
          </cell>
          <cell r="K504" t="str">
            <v>LCH</v>
          </cell>
          <cell r="L504" t="str">
            <v>Union Lochen</v>
          </cell>
          <cell r="M504" t="str">
            <v>O</v>
          </cell>
          <cell r="N504">
            <v>38062</v>
          </cell>
        </row>
        <row r="505">
          <cell r="A505" t="str">
            <v>W149</v>
          </cell>
          <cell r="B505" t="str">
            <v>Feichtenschlager Lydia</v>
          </cell>
          <cell r="C505">
            <v>2001</v>
          </cell>
          <cell r="D505">
            <v>13</v>
          </cell>
          <cell r="E505" t="str">
            <v>U13-Schüler A</v>
          </cell>
          <cell r="F505" t="str">
            <v>W</v>
          </cell>
          <cell r="G505" t="str">
            <v>WEN</v>
          </cell>
          <cell r="H505" t="str">
            <v>AK Weng</v>
          </cell>
          <cell r="I505" t="str">
            <v>O</v>
          </cell>
          <cell r="J505" t="str">
            <v>I</v>
          </cell>
          <cell r="K505" t="str">
            <v>WEN</v>
          </cell>
          <cell r="L505" t="str">
            <v>AK Weng</v>
          </cell>
          <cell r="M505" t="str">
            <v>O</v>
          </cell>
          <cell r="N505">
            <v>37225</v>
          </cell>
        </row>
        <row r="506">
          <cell r="A506" t="str">
            <v>M453</v>
          </cell>
          <cell r="B506" t="str">
            <v>Göttlinger Fabian</v>
          </cell>
          <cell r="C506">
            <v>2004</v>
          </cell>
          <cell r="D506">
            <v>10</v>
          </cell>
          <cell r="E506" t="str">
            <v>U11-Schüler B</v>
          </cell>
          <cell r="F506" t="str">
            <v>M</v>
          </cell>
          <cell r="G506" t="str">
            <v>WEL</v>
          </cell>
          <cell r="H506" t="str">
            <v>ESV Wels</v>
          </cell>
          <cell r="I506" t="str">
            <v>O</v>
          </cell>
          <cell r="J506" t="str">
            <v>I</v>
          </cell>
          <cell r="K506" t="str">
            <v>WEL</v>
          </cell>
          <cell r="L506" t="str">
            <v>ESV Wels</v>
          </cell>
          <cell r="M506" t="str">
            <v>O</v>
          </cell>
          <cell r="N506">
            <v>38288</v>
          </cell>
        </row>
        <row r="507">
          <cell r="A507" t="str">
            <v>M465</v>
          </cell>
          <cell r="B507" t="str">
            <v>Hagedorn Till</v>
          </cell>
          <cell r="C507">
            <v>2005</v>
          </cell>
          <cell r="D507">
            <v>9</v>
          </cell>
          <cell r="E507" t="str">
            <v>U9-Schüler C</v>
          </cell>
          <cell r="F507" t="str">
            <v>M</v>
          </cell>
          <cell r="G507" t="str">
            <v>VÖE</v>
          </cell>
          <cell r="H507" t="str">
            <v>SK Vöest</v>
          </cell>
          <cell r="I507" t="str">
            <v>O</v>
          </cell>
          <cell r="J507" t="str">
            <v>I</v>
          </cell>
          <cell r="K507" t="str">
            <v>VÖE</v>
          </cell>
          <cell r="L507" t="str">
            <v>SK Vöest</v>
          </cell>
          <cell r="M507" t="str">
            <v>O</v>
          </cell>
          <cell r="N507">
            <v>38564</v>
          </cell>
        </row>
        <row r="508">
          <cell r="A508" t="str">
            <v>M487</v>
          </cell>
          <cell r="B508" t="str">
            <v>Hamminger Christian</v>
          </cell>
          <cell r="C508">
            <v>2006</v>
          </cell>
          <cell r="D508">
            <v>8</v>
          </cell>
          <cell r="E508" t="str">
            <v>U9-Schüler C</v>
          </cell>
          <cell r="F508" t="str">
            <v>M</v>
          </cell>
          <cell r="G508" t="str">
            <v>WEN</v>
          </cell>
          <cell r="H508" t="str">
            <v>AK Weng</v>
          </cell>
          <cell r="I508" t="str">
            <v>O</v>
          </cell>
          <cell r="J508" t="str">
            <v>I</v>
          </cell>
          <cell r="K508" t="str">
            <v>WEN</v>
          </cell>
          <cell r="L508" t="str">
            <v>AK Weng</v>
          </cell>
          <cell r="M508" t="str">
            <v>O</v>
          </cell>
          <cell r="N508">
            <v>39076</v>
          </cell>
        </row>
        <row r="509">
          <cell r="A509" t="str">
            <v>M486</v>
          </cell>
          <cell r="B509" t="str">
            <v>Hamminger Michael</v>
          </cell>
          <cell r="C509">
            <v>2001</v>
          </cell>
          <cell r="D509">
            <v>13</v>
          </cell>
          <cell r="E509" t="str">
            <v>U13-Schüler A</v>
          </cell>
          <cell r="F509" t="str">
            <v>M</v>
          </cell>
          <cell r="G509" t="str">
            <v>WEN</v>
          </cell>
          <cell r="H509" t="str">
            <v>AK Weng</v>
          </cell>
          <cell r="I509" t="str">
            <v>O</v>
          </cell>
          <cell r="J509" t="str">
            <v>I</v>
          </cell>
          <cell r="K509" t="str">
            <v>WEN</v>
          </cell>
          <cell r="L509" t="str">
            <v>AK Weng</v>
          </cell>
          <cell r="M509" t="str">
            <v>O</v>
          </cell>
          <cell r="N509">
            <v>37059</v>
          </cell>
        </row>
        <row r="510">
          <cell r="A510" t="str">
            <v>M412</v>
          </cell>
          <cell r="B510" t="str">
            <v>Hansalek Patrick</v>
          </cell>
          <cell r="C510">
            <v>2003</v>
          </cell>
          <cell r="D510">
            <v>11</v>
          </cell>
          <cell r="E510" t="str">
            <v>U11-Schüler B</v>
          </cell>
          <cell r="F510" t="str">
            <v>M</v>
          </cell>
          <cell r="G510" t="str">
            <v>WEL</v>
          </cell>
          <cell r="H510" t="str">
            <v>ESV Wels</v>
          </cell>
          <cell r="I510" t="str">
            <v>O</v>
          </cell>
          <cell r="J510" t="str">
            <v>I</v>
          </cell>
          <cell r="K510" t="str">
            <v>WEL</v>
          </cell>
          <cell r="L510" t="str">
            <v>ESV Wels</v>
          </cell>
          <cell r="M510" t="str">
            <v>O</v>
          </cell>
          <cell r="N510">
            <v>37758</v>
          </cell>
        </row>
        <row r="511">
          <cell r="A511" t="str">
            <v>M447</v>
          </cell>
          <cell r="B511" t="str">
            <v>Jakovljevic Alexander</v>
          </cell>
          <cell r="C511">
            <v>2003</v>
          </cell>
          <cell r="D511">
            <v>11</v>
          </cell>
          <cell r="E511" t="str">
            <v>U11-Schüler B</v>
          </cell>
          <cell r="F511" t="str">
            <v>M</v>
          </cell>
          <cell r="G511" t="str">
            <v>LCH</v>
          </cell>
          <cell r="H511" t="str">
            <v>Union Lochen</v>
          </cell>
          <cell r="I511" t="str">
            <v>O</v>
          </cell>
          <cell r="J511" t="str">
            <v>I</v>
          </cell>
          <cell r="K511" t="str">
            <v>LCH</v>
          </cell>
          <cell r="L511" t="str">
            <v>Union Lochen</v>
          </cell>
          <cell r="M511" t="str">
            <v>O</v>
          </cell>
          <cell r="N511">
            <v>37935</v>
          </cell>
        </row>
        <row r="512">
          <cell r="A512" t="str">
            <v>W136</v>
          </cell>
          <cell r="B512" t="str">
            <v>Katzlberger Kristina</v>
          </cell>
          <cell r="C512">
            <v>2001</v>
          </cell>
          <cell r="D512">
            <v>13</v>
          </cell>
          <cell r="E512" t="str">
            <v>U13-Schüler A</v>
          </cell>
          <cell r="F512" t="str">
            <v>W</v>
          </cell>
          <cell r="G512" t="str">
            <v>WEN</v>
          </cell>
          <cell r="H512" t="str">
            <v>AK Weng</v>
          </cell>
          <cell r="I512" t="str">
            <v>O</v>
          </cell>
          <cell r="J512" t="str">
            <v>I</v>
          </cell>
          <cell r="K512" t="str">
            <v>WEN</v>
          </cell>
          <cell r="L512" t="str">
            <v>AK Weng</v>
          </cell>
          <cell r="M512" t="str">
            <v>O</v>
          </cell>
          <cell r="N512">
            <v>36941</v>
          </cell>
        </row>
        <row r="513">
          <cell r="A513" t="str">
            <v>M445</v>
          </cell>
          <cell r="B513" t="str">
            <v>Katzlberger Johannes</v>
          </cell>
          <cell r="C513">
            <v>2003</v>
          </cell>
          <cell r="D513">
            <v>11</v>
          </cell>
          <cell r="E513" t="str">
            <v>U11-Schüler B</v>
          </cell>
          <cell r="F513" t="str">
            <v>M</v>
          </cell>
          <cell r="G513" t="str">
            <v>WEN</v>
          </cell>
          <cell r="H513" t="str">
            <v>AK Weng</v>
          </cell>
          <cell r="I513" t="str">
            <v>O</v>
          </cell>
          <cell r="J513" t="str">
            <v>I</v>
          </cell>
          <cell r="K513" t="str">
            <v>WEN</v>
          </cell>
          <cell r="L513" t="str">
            <v>AK Weng</v>
          </cell>
          <cell r="M513" t="str">
            <v>O</v>
          </cell>
          <cell r="N513">
            <v>37757</v>
          </cell>
        </row>
        <row r="514">
          <cell r="A514" t="str">
            <v>M443</v>
          </cell>
          <cell r="B514" t="str">
            <v>Kinauer Raoul</v>
          </cell>
          <cell r="C514">
            <v>2002</v>
          </cell>
          <cell r="D514">
            <v>12</v>
          </cell>
          <cell r="E514" t="str">
            <v>U13-Schüler A</v>
          </cell>
          <cell r="F514" t="str">
            <v>M</v>
          </cell>
          <cell r="G514" t="str">
            <v>BUK</v>
          </cell>
          <cell r="H514" t="str">
            <v>Union Buchkirchen</v>
          </cell>
          <cell r="I514" t="str">
            <v>O</v>
          </cell>
          <cell r="J514" t="str">
            <v>I</v>
          </cell>
          <cell r="K514" t="str">
            <v>BUK</v>
          </cell>
          <cell r="L514" t="str">
            <v>Union Buchkirchen</v>
          </cell>
          <cell r="M514" t="str">
            <v>O</v>
          </cell>
          <cell r="N514">
            <v>37469</v>
          </cell>
        </row>
        <row r="515">
          <cell r="A515" t="str">
            <v>M469</v>
          </cell>
          <cell r="B515" t="str">
            <v>Lehner Dominik</v>
          </cell>
          <cell r="C515">
            <v>2006</v>
          </cell>
          <cell r="D515">
            <v>8</v>
          </cell>
          <cell r="E515" t="str">
            <v>U9-Schüler C</v>
          </cell>
          <cell r="F515" t="str">
            <v>M</v>
          </cell>
          <cell r="G515" t="str">
            <v>BUK</v>
          </cell>
          <cell r="H515" t="str">
            <v>Union Buchkirchen</v>
          </cell>
          <cell r="I515" t="str">
            <v>O</v>
          </cell>
          <cell r="J515" t="str">
            <v>I</v>
          </cell>
          <cell r="K515" t="str">
            <v>BUK</v>
          </cell>
          <cell r="L515" t="str">
            <v>Union Buchkirchen</v>
          </cell>
          <cell r="M515" t="str">
            <v>O</v>
          </cell>
          <cell r="N515">
            <v>38941</v>
          </cell>
        </row>
        <row r="516">
          <cell r="A516" t="str">
            <v>M452</v>
          </cell>
          <cell r="B516" t="str">
            <v>Mahmuti Andi</v>
          </cell>
          <cell r="C516">
            <v>2004</v>
          </cell>
          <cell r="D516">
            <v>10</v>
          </cell>
          <cell r="E516" t="str">
            <v>U11-Schüler B</v>
          </cell>
          <cell r="F516" t="str">
            <v>M</v>
          </cell>
          <cell r="G516" t="str">
            <v>WEL</v>
          </cell>
          <cell r="H516" t="str">
            <v>ESV Wels</v>
          </cell>
          <cell r="I516" t="str">
            <v>O</v>
          </cell>
          <cell r="J516" t="str">
            <v>I</v>
          </cell>
          <cell r="K516" t="str">
            <v>WEL</v>
          </cell>
          <cell r="L516" t="str">
            <v>ESV Wels</v>
          </cell>
          <cell r="M516" t="str">
            <v>O</v>
          </cell>
          <cell r="N516">
            <v>38056</v>
          </cell>
        </row>
        <row r="517">
          <cell r="A517" t="str">
            <v>M468</v>
          </cell>
          <cell r="B517" t="str">
            <v>Mairzedt Manuel</v>
          </cell>
          <cell r="C517">
            <v>2005</v>
          </cell>
          <cell r="D517">
            <v>9</v>
          </cell>
          <cell r="E517" t="str">
            <v>U9-Schüler C</v>
          </cell>
          <cell r="F517" t="str">
            <v>M</v>
          </cell>
          <cell r="G517" t="str">
            <v>BUK</v>
          </cell>
          <cell r="H517" t="str">
            <v>Union Buchkirchen</v>
          </cell>
          <cell r="I517" t="str">
            <v>O</v>
          </cell>
          <cell r="J517" t="str">
            <v>I</v>
          </cell>
          <cell r="K517" t="str">
            <v>BUK</v>
          </cell>
          <cell r="L517" t="str">
            <v>Union Buchkirchen</v>
          </cell>
          <cell r="M517" t="str">
            <v>O</v>
          </cell>
          <cell r="N517">
            <v>38708</v>
          </cell>
        </row>
        <row r="518">
          <cell r="A518" t="str">
            <v>M456</v>
          </cell>
          <cell r="B518" t="str">
            <v>Modrey Luca</v>
          </cell>
          <cell r="C518">
            <v>2005</v>
          </cell>
          <cell r="D518">
            <v>9</v>
          </cell>
          <cell r="E518" t="str">
            <v>U9-Schüler C</v>
          </cell>
          <cell r="F518" t="str">
            <v>M</v>
          </cell>
          <cell r="G518" t="str">
            <v>VÖE</v>
          </cell>
          <cell r="H518" t="str">
            <v>SK Vöest</v>
          </cell>
          <cell r="I518" t="str">
            <v>O</v>
          </cell>
          <cell r="J518" t="str">
            <v>I</v>
          </cell>
          <cell r="K518" t="str">
            <v>VÖE</v>
          </cell>
          <cell r="L518" t="str">
            <v>SK Vöest</v>
          </cell>
          <cell r="M518" t="str">
            <v>O</v>
          </cell>
          <cell r="N518">
            <v>38456</v>
          </cell>
        </row>
        <row r="519">
          <cell r="A519" t="str">
            <v>W145</v>
          </cell>
          <cell r="B519" t="str">
            <v>Modrey Vanessa</v>
          </cell>
          <cell r="C519">
            <v>2003</v>
          </cell>
          <cell r="D519">
            <v>11</v>
          </cell>
          <cell r="E519" t="str">
            <v>U11-Schüler B</v>
          </cell>
          <cell r="F519" t="str">
            <v>W</v>
          </cell>
          <cell r="G519" t="str">
            <v>VÖE</v>
          </cell>
          <cell r="H519" t="str">
            <v>SK Vöest</v>
          </cell>
          <cell r="I519" t="str">
            <v>O</v>
          </cell>
          <cell r="J519" t="str">
            <v>I</v>
          </cell>
          <cell r="K519" t="str">
            <v>VÖE</v>
          </cell>
          <cell r="L519" t="str">
            <v>SK Vöest</v>
          </cell>
          <cell r="M519" t="str">
            <v>O</v>
          </cell>
          <cell r="N519">
            <v>37746</v>
          </cell>
        </row>
        <row r="520">
          <cell r="A520" t="str">
            <v>M440</v>
          </cell>
          <cell r="B520" t="str">
            <v>Ortner Marcel</v>
          </cell>
          <cell r="C520">
            <v>2003</v>
          </cell>
          <cell r="D520">
            <v>11</v>
          </cell>
          <cell r="E520" t="str">
            <v>U11-Schüler B</v>
          </cell>
          <cell r="F520" t="str">
            <v>M</v>
          </cell>
          <cell r="G520" t="str">
            <v>RAN</v>
          </cell>
          <cell r="H520" t="str">
            <v>WSV-ATSV Ranshofen</v>
          </cell>
          <cell r="I520" t="str">
            <v>O</v>
          </cell>
          <cell r="J520" t="str">
            <v>I</v>
          </cell>
          <cell r="K520" t="str">
            <v>RAN</v>
          </cell>
          <cell r="L520" t="str">
            <v>WSV-ATSV Ranshofen</v>
          </cell>
          <cell r="M520" t="str">
            <v>O</v>
          </cell>
          <cell r="N520">
            <v>37839</v>
          </cell>
        </row>
        <row r="521">
          <cell r="A521" t="str">
            <v>M446</v>
          </cell>
          <cell r="B521" t="str">
            <v>Pichlmeier Benedikt-Elias</v>
          </cell>
          <cell r="C521">
            <v>2005</v>
          </cell>
          <cell r="D521">
            <v>9</v>
          </cell>
          <cell r="E521" t="str">
            <v>U9-Schüler C</v>
          </cell>
          <cell r="F521" t="str">
            <v>M</v>
          </cell>
          <cell r="G521" t="str">
            <v>WEN</v>
          </cell>
          <cell r="H521" t="str">
            <v>AK Weng</v>
          </cell>
          <cell r="I521" t="str">
            <v>O</v>
          </cell>
          <cell r="J521" t="str">
            <v>I</v>
          </cell>
          <cell r="K521" t="str">
            <v>WEN</v>
          </cell>
          <cell r="L521" t="str">
            <v>AK Weng</v>
          </cell>
          <cell r="M521" t="str">
            <v>O</v>
          </cell>
          <cell r="N521">
            <v>38691</v>
          </cell>
        </row>
        <row r="522">
          <cell r="A522" t="str">
            <v>W144</v>
          </cell>
          <cell r="B522" t="str">
            <v>Picker Sophie</v>
          </cell>
          <cell r="C522">
            <v>2004</v>
          </cell>
          <cell r="D522">
            <v>10</v>
          </cell>
          <cell r="E522" t="str">
            <v>U11-Schüler B</v>
          </cell>
          <cell r="F522" t="str">
            <v>W</v>
          </cell>
          <cell r="G522" t="str">
            <v>LCH</v>
          </cell>
          <cell r="H522" t="str">
            <v>Union Lochen</v>
          </cell>
          <cell r="I522" t="str">
            <v>O</v>
          </cell>
          <cell r="J522" t="str">
            <v>I</v>
          </cell>
          <cell r="K522" t="str">
            <v>LCH</v>
          </cell>
          <cell r="L522" t="str">
            <v>Union Lochen</v>
          </cell>
          <cell r="M522" t="str">
            <v>O</v>
          </cell>
          <cell r="N522">
            <v>38352</v>
          </cell>
        </row>
        <row r="523">
          <cell r="A523" t="str">
            <v>W138</v>
          </cell>
          <cell r="B523" t="str">
            <v>Raidel Lena</v>
          </cell>
          <cell r="C523">
            <v>2004</v>
          </cell>
          <cell r="D523">
            <v>10</v>
          </cell>
          <cell r="E523" t="str">
            <v>U11-Schüler B</v>
          </cell>
          <cell r="F523" t="str">
            <v>W</v>
          </cell>
          <cell r="G523" t="str">
            <v>LCH</v>
          </cell>
          <cell r="H523" t="str">
            <v>Union Lochen</v>
          </cell>
          <cell r="I523" t="str">
            <v>O</v>
          </cell>
          <cell r="J523" t="str">
            <v>I</v>
          </cell>
          <cell r="K523" t="str">
            <v>LCH</v>
          </cell>
          <cell r="L523" t="str">
            <v>Union Lochen</v>
          </cell>
          <cell r="M523" t="str">
            <v>O</v>
          </cell>
          <cell r="N523">
            <v>38234</v>
          </cell>
        </row>
        <row r="524">
          <cell r="A524" t="str">
            <v>M416</v>
          </cell>
          <cell r="B524" t="str">
            <v>Reiter Leon</v>
          </cell>
          <cell r="C524">
            <v>2001</v>
          </cell>
          <cell r="D524">
            <v>13</v>
          </cell>
          <cell r="E524" t="str">
            <v>U13-Schüler A</v>
          </cell>
          <cell r="F524" t="str">
            <v>M</v>
          </cell>
          <cell r="G524" t="str">
            <v>WEN</v>
          </cell>
          <cell r="H524" t="str">
            <v>AK Weng</v>
          </cell>
          <cell r="I524" t="str">
            <v>O</v>
          </cell>
          <cell r="J524" t="str">
            <v>I</v>
          </cell>
          <cell r="K524" t="str">
            <v>WEN</v>
          </cell>
          <cell r="L524" t="str">
            <v>AK Weng</v>
          </cell>
          <cell r="M524" t="str">
            <v>O</v>
          </cell>
          <cell r="N524">
            <v>36928</v>
          </cell>
        </row>
        <row r="525">
          <cell r="A525" t="str">
            <v>M344</v>
          </cell>
          <cell r="B525" t="str">
            <v>Reitinger Amon-Thomas</v>
          </cell>
          <cell r="C525">
            <v>2001</v>
          </cell>
          <cell r="D525">
            <v>13</v>
          </cell>
          <cell r="E525" t="str">
            <v>U13-Schüler A</v>
          </cell>
          <cell r="F525" t="str">
            <v>M</v>
          </cell>
          <cell r="G525" t="str">
            <v>BUK</v>
          </cell>
          <cell r="H525" t="str">
            <v>Union Buchkirchen</v>
          </cell>
          <cell r="I525" t="str">
            <v>O</v>
          </cell>
          <cell r="J525" t="str">
            <v>I</v>
          </cell>
          <cell r="K525" t="str">
            <v>BUK</v>
          </cell>
          <cell r="L525" t="str">
            <v>Union Buchkirchen</v>
          </cell>
          <cell r="M525" t="str">
            <v>O</v>
          </cell>
          <cell r="N525">
            <v>37031</v>
          </cell>
        </row>
        <row r="526">
          <cell r="A526" t="str">
            <v>M477</v>
          </cell>
          <cell r="B526" t="str">
            <v>Ruff Sebastian</v>
          </cell>
          <cell r="C526">
            <v>2002</v>
          </cell>
          <cell r="D526">
            <v>12</v>
          </cell>
          <cell r="E526" t="str">
            <v>U13-Schüler A</v>
          </cell>
          <cell r="F526" t="str">
            <v>M</v>
          </cell>
          <cell r="G526" t="str">
            <v>WEL</v>
          </cell>
          <cell r="H526" t="str">
            <v>ESV Wels</v>
          </cell>
          <cell r="I526" t="str">
            <v>O</v>
          </cell>
          <cell r="J526" t="str">
            <v>I</v>
          </cell>
          <cell r="K526" t="str">
            <v>WEL</v>
          </cell>
          <cell r="L526" t="str">
            <v>ESV Wels</v>
          </cell>
          <cell r="M526" t="str">
            <v>O</v>
          </cell>
          <cell r="N526">
            <v>37408</v>
          </cell>
        </row>
        <row r="527">
          <cell r="A527" t="str">
            <v>M414</v>
          </cell>
          <cell r="B527" t="str">
            <v>Schäffer Lukas</v>
          </cell>
          <cell r="C527">
            <v>2002</v>
          </cell>
          <cell r="D527">
            <v>12</v>
          </cell>
          <cell r="E527" t="str">
            <v>U13-Schüler A</v>
          </cell>
          <cell r="F527" t="str">
            <v>M</v>
          </cell>
          <cell r="G527" t="str">
            <v>BUK</v>
          </cell>
          <cell r="H527" t="str">
            <v>Union Buchkirchen</v>
          </cell>
          <cell r="I527" t="str">
            <v>O</v>
          </cell>
          <cell r="J527" t="str">
            <v>I</v>
          </cell>
          <cell r="K527" t="str">
            <v>BUK</v>
          </cell>
          <cell r="L527" t="str">
            <v>Union Buchkirchen</v>
          </cell>
          <cell r="M527" t="str">
            <v>O</v>
          </cell>
          <cell r="N527">
            <v>37508</v>
          </cell>
        </row>
        <row r="528">
          <cell r="A528" t="str">
            <v>W137</v>
          </cell>
          <cell r="B528" t="str">
            <v>Schmidinger Carina</v>
          </cell>
          <cell r="C528">
            <v>2002</v>
          </cell>
          <cell r="D528">
            <v>12</v>
          </cell>
          <cell r="E528" t="str">
            <v>U13-Schüler A</v>
          </cell>
          <cell r="F528" t="str">
            <v>W</v>
          </cell>
          <cell r="G528" t="str">
            <v>LCH</v>
          </cell>
          <cell r="H528" t="str">
            <v>Union Lochen</v>
          </cell>
          <cell r="I528" t="str">
            <v>O</v>
          </cell>
          <cell r="J528" t="str">
            <v>I</v>
          </cell>
          <cell r="K528" t="str">
            <v>LCH</v>
          </cell>
          <cell r="L528" t="str">
            <v>Union Lochen</v>
          </cell>
          <cell r="M528" t="str">
            <v>O</v>
          </cell>
          <cell r="N528">
            <v>37470</v>
          </cell>
        </row>
        <row r="529">
          <cell r="A529" t="str">
            <v>M464</v>
          </cell>
          <cell r="B529" t="str">
            <v>Schmolz Jan</v>
          </cell>
          <cell r="C529">
            <v>2005</v>
          </cell>
          <cell r="D529">
            <v>9</v>
          </cell>
          <cell r="E529" t="str">
            <v>U9-Schüler C</v>
          </cell>
          <cell r="F529" t="str">
            <v>M</v>
          </cell>
          <cell r="G529" t="str">
            <v>VÖE</v>
          </cell>
          <cell r="H529" t="str">
            <v>SK Vöest</v>
          </cell>
          <cell r="I529" t="str">
            <v>O</v>
          </cell>
          <cell r="J529" t="str">
            <v>I</v>
          </cell>
          <cell r="K529" t="str">
            <v>VÖE</v>
          </cell>
          <cell r="L529" t="str">
            <v>SK Vöest</v>
          </cell>
          <cell r="M529" t="str">
            <v>O</v>
          </cell>
          <cell r="N529">
            <v>38444</v>
          </cell>
        </row>
        <row r="530">
          <cell r="A530" t="str">
            <v>M409</v>
          </cell>
          <cell r="B530" t="str">
            <v>Wagner Philipp</v>
          </cell>
          <cell r="C530">
            <v>2002</v>
          </cell>
          <cell r="D530">
            <v>12</v>
          </cell>
          <cell r="E530" t="str">
            <v>U13-Schüler A</v>
          </cell>
          <cell r="F530" t="str">
            <v>M</v>
          </cell>
          <cell r="G530" t="str">
            <v>WEN</v>
          </cell>
          <cell r="H530" t="str">
            <v>AK Weng</v>
          </cell>
          <cell r="I530" t="str">
            <v>O</v>
          </cell>
          <cell r="J530" t="str">
            <v>I</v>
          </cell>
          <cell r="K530" t="str">
            <v>WEN</v>
          </cell>
          <cell r="L530" t="str">
            <v>AK Weng</v>
          </cell>
          <cell r="M530" t="str">
            <v>O</v>
          </cell>
          <cell r="N530">
            <v>37298</v>
          </cell>
        </row>
        <row r="531">
          <cell r="B531" t="str">
            <v>STM</v>
          </cell>
        </row>
        <row r="532">
          <cell r="A532" t="str">
            <v>W133</v>
          </cell>
          <cell r="B532" t="str">
            <v>Jetz Jennifer (Rabenhaupt)</v>
          </cell>
          <cell r="C532">
            <v>2004</v>
          </cell>
          <cell r="D532">
            <v>10</v>
          </cell>
          <cell r="E532" t="str">
            <v>U11-Schüler B</v>
          </cell>
          <cell r="F532" t="str">
            <v>W</v>
          </cell>
          <cell r="G532" t="str">
            <v>ÖBL</v>
          </cell>
          <cell r="H532" t="str">
            <v>AK Union Öblarn</v>
          </cell>
          <cell r="I532" t="str">
            <v>ST</v>
          </cell>
          <cell r="J532" t="str">
            <v>I</v>
          </cell>
          <cell r="K532" t="str">
            <v>ÖBL</v>
          </cell>
          <cell r="L532" t="str">
            <v>AK Union Öblarn</v>
          </cell>
          <cell r="M532" t="str">
            <v>ST</v>
          </cell>
          <cell r="N532">
            <v>38104</v>
          </cell>
        </row>
        <row r="533">
          <cell r="A533" t="str">
            <v>M488</v>
          </cell>
          <cell r="B533" t="str">
            <v>Jöbstl Alexander</v>
          </cell>
          <cell r="C533">
            <v>2006</v>
          </cell>
          <cell r="D533">
            <v>8</v>
          </cell>
          <cell r="E533" t="str">
            <v>U9-Schüler C</v>
          </cell>
          <cell r="F533" t="str">
            <v>M</v>
          </cell>
          <cell r="G533" t="str">
            <v>FEL</v>
          </cell>
          <cell r="H533" t="str">
            <v>AC ASKÖ Feldkirchen</v>
          </cell>
          <cell r="I533" t="str">
            <v>ST</v>
          </cell>
          <cell r="J533" t="str">
            <v>I</v>
          </cell>
          <cell r="K533" t="str">
            <v>FEL</v>
          </cell>
          <cell r="L533" t="str">
            <v>AC ASKÖ Feldkirchen</v>
          </cell>
          <cell r="M533" t="str">
            <v>ST</v>
          </cell>
          <cell r="N533">
            <v>38802</v>
          </cell>
        </row>
        <row r="534">
          <cell r="A534" t="str">
            <v>M376</v>
          </cell>
          <cell r="B534" t="str">
            <v>Liebhart Eliah</v>
          </cell>
          <cell r="C534">
            <v>2003</v>
          </cell>
          <cell r="D534">
            <v>11</v>
          </cell>
          <cell r="E534" t="str">
            <v>U11-Schüler B</v>
          </cell>
          <cell r="F534" t="str">
            <v>M</v>
          </cell>
          <cell r="G534" t="str">
            <v>ÖBL</v>
          </cell>
          <cell r="H534" t="str">
            <v>AK Union Öblarn</v>
          </cell>
          <cell r="I534" t="str">
            <v>ST</v>
          </cell>
          <cell r="J534" t="str">
            <v>I</v>
          </cell>
          <cell r="K534" t="str">
            <v>ÖBL</v>
          </cell>
          <cell r="L534" t="str">
            <v>AK Union Öblarn</v>
          </cell>
          <cell r="M534" t="str">
            <v>ST</v>
          </cell>
          <cell r="N534">
            <v>37717</v>
          </cell>
        </row>
        <row r="535">
          <cell r="A535" t="str">
            <v>M442</v>
          </cell>
          <cell r="B535" t="str">
            <v>Liebhart Jonas</v>
          </cell>
          <cell r="C535">
            <v>2005</v>
          </cell>
          <cell r="D535">
            <v>9</v>
          </cell>
          <cell r="E535" t="str">
            <v>U9-Schüler C</v>
          </cell>
          <cell r="F535" t="str">
            <v>M</v>
          </cell>
          <cell r="G535" t="str">
            <v>ÖBL</v>
          </cell>
          <cell r="H535" t="str">
            <v>AK Union Öblarn</v>
          </cell>
          <cell r="I535" t="str">
            <v>ST</v>
          </cell>
          <cell r="J535" t="str">
            <v>I</v>
          </cell>
          <cell r="K535" t="str">
            <v>ÖBL</v>
          </cell>
          <cell r="L535" t="str">
            <v>AK Union Öblarn</v>
          </cell>
          <cell r="M535" t="str">
            <v>ST</v>
          </cell>
          <cell r="N535">
            <v>38418</v>
          </cell>
        </row>
        <row r="536">
          <cell r="A536" t="str">
            <v>M375</v>
          </cell>
          <cell r="B536" t="str">
            <v>Maderebner Tobias</v>
          </cell>
          <cell r="C536">
            <v>2002</v>
          </cell>
          <cell r="D536">
            <v>12</v>
          </cell>
          <cell r="E536" t="str">
            <v>U13-Schüler A</v>
          </cell>
          <cell r="F536" t="str">
            <v>M</v>
          </cell>
          <cell r="G536" t="str">
            <v>ÖBL</v>
          </cell>
          <cell r="H536" t="str">
            <v>AK Union Öblarn</v>
          </cell>
          <cell r="I536" t="str">
            <v>ST</v>
          </cell>
          <cell r="J536" t="str">
            <v>I</v>
          </cell>
          <cell r="K536" t="str">
            <v>ÖBL</v>
          </cell>
          <cell r="L536" t="str">
            <v>AK Union Öblarn</v>
          </cell>
          <cell r="M536" t="str">
            <v>ST</v>
          </cell>
          <cell r="N536">
            <v>37590</v>
          </cell>
        </row>
        <row r="537">
          <cell r="A537" t="str">
            <v>M374</v>
          </cell>
          <cell r="B537" t="str">
            <v>Mayer Benjamin</v>
          </cell>
          <cell r="C537">
            <v>2001</v>
          </cell>
          <cell r="D537">
            <v>13</v>
          </cell>
          <cell r="E537" t="str">
            <v>U13-Schüler A</v>
          </cell>
          <cell r="F537" t="str">
            <v>M</v>
          </cell>
          <cell r="G537" t="str">
            <v>ÖBL</v>
          </cell>
          <cell r="H537" t="str">
            <v>AK Union Öblarn</v>
          </cell>
          <cell r="I537" t="str">
            <v>ST</v>
          </cell>
          <cell r="J537" t="str">
            <v>I</v>
          </cell>
          <cell r="K537" t="str">
            <v>ÖBL</v>
          </cell>
          <cell r="L537" t="str">
            <v>AK Union Öblarn</v>
          </cell>
          <cell r="M537" t="str">
            <v>ST</v>
          </cell>
          <cell r="N537">
            <v>37073</v>
          </cell>
        </row>
        <row r="538">
          <cell r="A538" t="str">
            <v>W132</v>
          </cell>
          <cell r="B538" t="str">
            <v>Mayer Celine</v>
          </cell>
          <cell r="C538">
            <v>2003</v>
          </cell>
          <cell r="D538">
            <v>11</v>
          </cell>
          <cell r="E538" t="str">
            <v>U11-Schüler B</v>
          </cell>
          <cell r="F538" t="str">
            <v>W</v>
          </cell>
          <cell r="G538" t="str">
            <v>ÖBL</v>
          </cell>
          <cell r="H538" t="str">
            <v>AK Union Öblarn</v>
          </cell>
          <cell r="I538" t="str">
            <v>ST</v>
          </cell>
          <cell r="J538" t="str">
            <v>I</v>
          </cell>
          <cell r="K538" t="str">
            <v>ÖBL</v>
          </cell>
          <cell r="L538" t="str">
            <v>AK Union Öblarn</v>
          </cell>
          <cell r="M538" t="str">
            <v>ST</v>
          </cell>
          <cell r="N538">
            <v>37844</v>
          </cell>
        </row>
        <row r="539">
          <cell r="A539" t="str">
            <v>W146</v>
          </cell>
          <cell r="B539" t="str">
            <v>Pfarr Hannah (Kals)</v>
          </cell>
          <cell r="C539">
            <v>2006</v>
          </cell>
          <cell r="D539">
            <v>8</v>
          </cell>
          <cell r="E539" t="str">
            <v>U9-Schüler C</v>
          </cell>
          <cell r="F539" t="str">
            <v>W</v>
          </cell>
          <cell r="G539" t="str">
            <v>ÖBL</v>
          </cell>
          <cell r="H539" t="str">
            <v>AK Union Öblarn</v>
          </cell>
          <cell r="I539" t="str">
            <v>ST</v>
          </cell>
          <cell r="J539" t="str">
            <v>I</v>
          </cell>
          <cell r="K539" t="str">
            <v>ÖBL</v>
          </cell>
          <cell r="L539" t="str">
            <v>AK Union Öblarn</v>
          </cell>
          <cell r="M539" t="str">
            <v>ST</v>
          </cell>
          <cell r="N539">
            <v>38756</v>
          </cell>
        </row>
        <row r="540">
          <cell r="A540" t="str">
            <v>W131</v>
          </cell>
          <cell r="B540" t="str">
            <v>Pircher Nadine</v>
          </cell>
          <cell r="C540">
            <v>2003</v>
          </cell>
          <cell r="D540">
            <v>11</v>
          </cell>
          <cell r="E540" t="str">
            <v>U11-Schüler B</v>
          </cell>
          <cell r="F540" t="str">
            <v>W</v>
          </cell>
          <cell r="G540" t="str">
            <v>ÖBL</v>
          </cell>
          <cell r="H540" t="str">
            <v>AK Union Öblarn</v>
          </cell>
          <cell r="I540" t="str">
            <v>ST</v>
          </cell>
          <cell r="J540" t="str">
            <v>I</v>
          </cell>
          <cell r="K540" t="str">
            <v>ÖBL</v>
          </cell>
          <cell r="L540" t="str">
            <v>AK Union Öblarn</v>
          </cell>
          <cell r="M540" t="str">
            <v>ST</v>
          </cell>
          <cell r="N540">
            <v>37823</v>
          </cell>
        </row>
        <row r="541">
          <cell r="A541" t="str">
            <v>M484</v>
          </cell>
          <cell r="B541" t="str">
            <v>Schinko Nino</v>
          </cell>
          <cell r="C541">
            <v>2003</v>
          </cell>
          <cell r="D541">
            <v>11</v>
          </cell>
          <cell r="E541" t="str">
            <v>U11-Schüler B</v>
          </cell>
          <cell r="F541" t="str">
            <v>M</v>
          </cell>
          <cell r="G541" t="str">
            <v>GRAZ</v>
          </cell>
          <cell r="H541" t="str">
            <v>AC Vorwärts Graz</v>
          </cell>
          <cell r="I541" t="str">
            <v>ST</v>
          </cell>
          <cell r="J541" t="str">
            <v>I</v>
          </cell>
          <cell r="K541" t="str">
            <v>GRAZ</v>
          </cell>
          <cell r="L541" t="str">
            <v>AC Vorwärts Graz</v>
          </cell>
          <cell r="M541" t="str">
            <v>ST</v>
          </cell>
          <cell r="N541">
            <v>37930</v>
          </cell>
        </row>
        <row r="542">
          <cell r="A542" t="str">
            <v>M326</v>
          </cell>
          <cell r="B542" t="str">
            <v>Stein Jakob</v>
          </cell>
          <cell r="C542">
            <v>2001</v>
          </cell>
          <cell r="D542">
            <v>13</v>
          </cell>
          <cell r="E542" t="str">
            <v>U13-Schüler A</v>
          </cell>
          <cell r="F542" t="str">
            <v>M</v>
          </cell>
          <cell r="G542" t="str">
            <v>ÖBL</v>
          </cell>
          <cell r="H542" t="str">
            <v>AK Union Öblarn</v>
          </cell>
          <cell r="I542" t="str">
            <v>ST</v>
          </cell>
          <cell r="J542" t="str">
            <v>I</v>
          </cell>
          <cell r="K542" t="str">
            <v>ÖBL</v>
          </cell>
          <cell r="L542" t="str">
            <v>AK Union Öblarn</v>
          </cell>
          <cell r="M542" t="str">
            <v>ST</v>
          </cell>
          <cell r="N542">
            <v>37037</v>
          </cell>
        </row>
        <row r="543">
          <cell r="A543" t="str">
            <v>W134</v>
          </cell>
          <cell r="B543" t="str">
            <v>Stieg Sophia</v>
          </cell>
          <cell r="C543">
            <v>2005</v>
          </cell>
          <cell r="D543">
            <v>9</v>
          </cell>
          <cell r="E543" t="str">
            <v>U9-Schüler C</v>
          </cell>
          <cell r="F543" t="str">
            <v>W</v>
          </cell>
          <cell r="G543" t="str">
            <v>ÖBL</v>
          </cell>
          <cell r="H543" t="str">
            <v>AK Union Öblarn</v>
          </cell>
          <cell r="I543" t="str">
            <v>ST</v>
          </cell>
          <cell r="J543" t="str">
            <v>I</v>
          </cell>
          <cell r="K543" t="str">
            <v>ÖBL</v>
          </cell>
          <cell r="L543" t="str">
            <v>AK Union Öblarn</v>
          </cell>
          <cell r="M543" t="str">
            <v>ST</v>
          </cell>
          <cell r="N543">
            <v>38682</v>
          </cell>
        </row>
        <row r="544">
          <cell r="A544" t="str">
            <v>W92</v>
          </cell>
          <cell r="B544" t="str">
            <v>Winkler Kristina Elisabeth</v>
          </cell>
          <cell r="C544">
            <v>2001</v>
          </cell>
          <cell r="D544">
            <v>13</v>
          </cell>
          <cell r="E544" t="str">
            <v>U13-Schüler A</v>
          </cell>
          <cell r="F544" t="str">
            <v>W</v>
          </cell>
          <cell r="G544" t="str">
            <v>ÖBL</v>
          </cell>
          <cell r="H544" t="str">
            <v>AK Union Öblarn</v>
          </cell>
          <cell r="I544" t="str">
            <v>ST</v>
          </cell>
          <cell r="J544" t="str">
            <v>I</v>
          </cell>
          <cell r="K544" t="str">
            <v>ÖBL</v>
          </cell>
          <cell r="L544" t="str">
            <v>AK Union Öblarn</v>
          </cell>
          <cell r="M544" t="str">
            <v>ST</v>
          </cell>
          <cell r="N544">
            <v>37055</v>
          </cell>
        </row>
        <row r="545">
          <cell r="A545" t="str">
            <v>M393</v>
          </cell>
          <cell r="B545" t="str">
            <v>Zamberger-Hollinger Felix</v>
          </cell>
          <cell r="C545">
            <v>2002</v>
          </cell>
          <cell r="D545">
            <v>12</v>
          </cell>
          <cell r="E545" t="str">
            <v>U13-Schüler A</v>
          </cell>
          <cell r="F545" t="str">
            <v>M</v>
          </cell>
          <cell r="G545" t="str">
            <v>ÖBL</v>
          </cell>
          <cell r="H545" t="str">
            <v>AK Union Öblarn</v>
          </cell>
          <cell r="I545" t="str">
            <v>ST</v>
          </cell>
          <cell r="J545" t="str">
            <v>I</v>
          </cell>
          <cell r="K545" t="str">
            <v>ÖBL</v>
          </cell>
          <cell r="L545" t="str">
            <v>AK Union Öblarn</v>
          </cell>
          <cell r="M545" t="str">
            <v>ST</v>
          </cell>
          <cell r="N545">
            <v>40925</v>
          </cell>
        </row>
        <row r="546">
          <cell r="B546" t="str">
            <v>SLB</v>
          </cell>
        </row>
        <row r="547">
          <cell r="A547" t="str">
            <v>M437</v>
          </cell>
          <cell r="B547" t="str">
            <v>Lassoued Jakob</v>
          </cell>
          <cell r="C547">
            <v>2001</v>
          </cell>
          <cell r="D547">
            <v>13</v>
          </cell>
          <cell r="E547" t="str">
            <v>U13-Schüler A</v>
          </cell>
          <cell r="F547" t="str">
            <v>M</v>
          </cell>
          <cell r="G547" t="str">
            <v>SBG</v>
          </cell>
          <cell r="H547" t="str">
            <v>ASKÖ SK Salzburg</v>
          </cell>
          <cell r="I547" t="str">
            <v>S</v>
          </cell>
          <cell r="J547" t="str">
            <v>I</v>
          </cell>
          <cell r="K547" t="str">
            <v>SBG</v>
          </cell>
          <cell r="L547" t="str">
            <v>ASKÖ SK Salzburg</v>
          </cell>
          <cell r="M547" t="str">
            <v>S</v>
          </cell>
          <cell r="N547">
            <v>37136</v>
          </cell>
        </row>
        <row r="548">
          <cell r="B548" t="str">
            <v>TIROL / VORARLBERG</v>
          </cell>
        </row>
        <row r="549">
          <cell r="A549" t="str">
            <v>M358</v>
          </cell>
          <cell r="B549" t="str">
            <v>Demir Hasan</v>
          </cell>
          <cell r="C549">
            <v>2001</v>
          </cell>
          <cell r="D549">
            <v>13</v>
          </cell>
          <cell r="E549" t="str">
            <v>U13-Schüler A</v>
          </cell>
          <cell r="F549" t="str">
            <v>M</v>
          </cell>
          <cell r="G549" t="str">
            <v>RUM</v>
          </cell>
          <cell r="H549" t="str">
            <v>KSV Rum</v>
          </cell>
          <cell r="I549" t="str">
            <v>T</v>
          </cell>
          <cell r="J549" t="str">
            <v>I</v>
          </cell>
          <cell r="K549" t="str">
            <v>RUM</v>
          </cell>
          <cell r="L549" t="str">
            <v>KSV Rum</v>
          </cell>
          <cell r="M549" t="str">
            <v>T</v>
          </cell>
          <cell r="N549">
            <v>37055</v>
          </cell>
        </row>
        <row r="550">
          <cell r="A550" t="str">
            <v>M421</v>
          </cell>
          <cell r="B550" t="str">
            <v>Eisen Patrick</v>
          </cell>
          <cell r="C550">
            <v>2004</v>
          </cell>
          <cell r="D550">
            <v>10</v>
          </cell>
          <cell r="E550" t="str">
            <v>U11-Schüler B</v>
          </cell>
          <cell r="F550" t="str">
            <v>M</v>
          </cell>
          <cell r="G550" t="str">
            <v>AKI</v>
          </cell>
          <cell r="H550" t="str">
            <v>AK Innsbruck</v>
          </cell>
          <cell r="I550" t="str">
            <v>T</v>
          </cell>
          <cell r="J550" t="str">
            <v>I</v>
          </cell>
          <cell r="K550" t="str">
            <v>AKI</v>
          </cell>
          <cell r="L550" t="str">
            <v>AK Innsbruck</v>
          </cell>
          <cell r="M550" t="str">
            <v>T</v>
          </cell>
          <cell r="N550">
            <v>38291</v>
          </cell>
        </row>
        <row r="551">
          <cell r="A551" t="str">
            <v>M391</v>
          </cell>
          <cell r="B551" t="str">
            <v>Gratt Thomas</v>
          </cell>
          <cell r="C551">
            <v>2001</v>
          </cell>
          <cell r="D551">
            <v>13</v>
          </cell>
          <cell r="E551" t="str">
            <v>U13-Schüler A</v>
          </cell>
          <cell r="F551" t="str">
            <v>M</v>
          </cell>
          <cell r="G551" t="str">
            <v>BHÄ</v>
          </cell>
          <cell r="H551" t="str">
            <v>KSC Bad Häring</v>
          </cell>
          <cell r="I551" t="str">
            <v>T</v>
          </cell>
          <cell r="J551" t="str">
            <v>I</v>
          </cell>
          <cell r="K551" t="str">
            <v>BHÄ</v>
          </cell>
          <cell r="L551" t="str">
            <v>KSC Bad Häring</v>
          </cell>
          <cell r="M551" t="str">
            <v>T</v>
          </cell>
          <cell r="N551">
            <v>37196</v>
          </cell>
        </row>
        <row r="552">
          <cell r="A552" t="str">
            <v>M451</v>
          </cell>
          <cell r="B552" t="str">
            <v>Huber Marcel</v>
          </cell>
          <cell r="C552">
            <v>2004</v>
          </cell>
          <cell r="D552">
            <v>10</v>
          </cell>
          <cell r="E552" t="str">
            <v>U11-Schüler B</v>
          </cell>
          <cell r="F552" t="str">
            <v>M</v>
          </cell>
          <cell r="G552" t="str">
            <v>BHÄ</v>
          </cell>
          <cell r="H552" t="str">
            <v>KSC Bad Häring</v>
          </cell>
          <cell r="I552" t="str">
            <v>T</v>
          </cell>
          <cell r="J552" t="str">
            <v>I</v>
          </cell>
          <cell r="K552" t="str">
            <v>BHÄ</v>
          </cell>
          <cell r="L552" t="str">
            <v>KSC Bad Häring</v>
          </cell>
          <cell r="M552" t="str">
            <v>T</v>
          </cell>
          <cell r="N552">
            <v>38218</v>
          </cell>
        </row>
        <row r="553">
          <cell r="A553" t="str">
            <v>M489</v>
          </cell>
          <cell r="B553" t="str">
            <v>Janisch Manuel</v>
          </cell>
          <cell r="C553">
            <v>2002</v>
          </cell>
          <cell r="D553">
            <v>12</v>
          </cell>
          <cell r="E553" t="str">
            <v>U13-Schüler A</v>
          </cell>
          <cell r="F553" t="str">
            <v>M</v>
          </cell>
          <cell r="G553" t="str">
            <v>RUM</v>
          </cell>
          <cell r="H553" t="str">
            <v>KSV Rum</v>
          </cell>
          <cell r="I553" t="str">
            <v>T</v>
          </cell>
          <cell r="J553" t="str">
            <v>I</v>
          </cell>
          <cell r="K553" t="str">
            <v>RUM</v>
          </cell>
          <cell r="L553" t="str">
            <v>KSV Rum</v>
          </cell>
          <cell r="M553" t="str">
            <v>T</v>
          </cell>
          <cell r="N553">
            <v>37546</v>
          </cell>
        </row>
        <row r="554">
          <cell r="A554" t="str">
            <v>M485</v>
          </cell>
          <cell r="B554" t="str">
            <v>Kathofer Christian</v>
          </cell>
          <cell r="C554">
            <v>2004</v>
          </cell>
          <cell r="D554">
            <v>10</v>
          </cell>
          <cell r="E554" t="str">
            <v>U11-Schüler B</v>
          </cell>
          <cell r="F554" t="str">
            <v>M</v>
          </cell>
          <cell r="G554" t="str">
            <v>BHÄ</v>
          </cell>
          <cell r="H554" t="str">
            <v>KSC Bad Häring</v>
          </cell>
          <cell r="I554" t="str">
            <v>T</v>
          </cell>
          <cell r="J554" t="str">
            <v>I</v>
          </cell>
          <cell r="K554" t="str">
            <v>BHÄ</v>
          </cell>
          <cell r="L554" t="str">
            <v>KSC Bad Häring</v>
          </cell>
          <cell r="M554" t="str">
            <v>T</v>
          </cell>
          <cell r="N554">
            <v>38254</v>
          </cell>
        </row>
        <row r="555">
          <cell r="A555" t="str">
            <v>M359</v>
          </cell>
          <cell r="B555" t="str">
            <v>Kleinschmid Johannes</v>
          </cell>
          <cell r="C555">
            <v>2001</v>
          </cell>
          <cell r="D555">
            <v>13</v>
          </cell>
          <cell r="E555" t="str">
            <v>U13-Schüler A</v>
          </cell>
          <cell r="F555" t="str">
            <v>M</v>
          </cell>
          <cell r="G555" t="str">
            <v>RUM</v>
          </cell>
          <cell r="H555" t="str">
            <v>KSV Rum</v>
          </cell>
          <cell r="I555" t="str">
            <v>T</v>
          </cell>
          <cell r="J555" t="str">
            <v>I</v>
          </cell>
          <cell r="K555" t="str">
            <v>RUM</v>
          </cell>
          <cell r="L555" t="str">
            <v>KSV Rum</v>
          </cell>
          <cell r="M555" t="str">
            <v>T</v>
          </cell>
          <cell r="N555">
            <v>37231</v>
          </cell>
        </row>
        <row r="556">
          <cell r="A556" t="str">
            <v>M357</v>
          </cell>
          <cell r="B556" t="str">
            <v>Kössler Benedikt</v>
          </cell>
          <cell r="C556">
            <v>2001</v>
          </cell>
          <cell r="D556">
            <v>13</v>
          </cell>
          <cell r="E556" t="str">
            <v>U13-Schüler A</v>
          </cell>
          <cell r="F556" t="str">
            <v>M</v>
          </cell>
          <cell r="G556" t="str">
            <v>RUM</v>
          </cell>
          <cell r="H556" t="str">
            <v>KSV Rum</v>
          </cell>
          <cell r="I556" t="str">
            <v>T</v>
          </cell>
          <cell r="J556" t="str">
            <v>I</v>
          </cell>
          <cell r="K556" t="str">
            <v>RUM</v>
          </cell>
          <cell r="L556" t="str">
            <v>KSV Rum</v>
          </cell>
          <cell r="M556" t="str">
            <v>T</v>
          </cell>
          <cell r="N556">
            <v>37025</v>
          </cell>
        </row>
        <row r="557">
          <cell r="A557" t="str">
            <v>M474</v>
          </cell>
          <cell r="B557" t="str">
            <v>Lamparter Johannes</v>
          </cell>
          <cell r="C557">
            <v>2001</v>
          </cell>
          <cell r="D557">
            <v>13</v>
          </cell>
          <cell r="E557" t="str">
            <v>U13-Schüler A</v>
          </cell>
          <cell r="F557" t="str">
            <v>M</v>
          </cell>
          <cell r="G557" t="str">
            <v>RUM</v>
          </cell>
          <cell r="H557" t="str">
            <v>KSV Rum</v>
          </cell>
          <cell r="I557" t="str">
            <v>T</v>
          </cell>
          <cell r="J557" t="str">
            <v>I</v>
          </cell>
          <cell r="K557" t="str">
            <v>RUM</v>
          </cell>
          <cell r="L557" t="str">
            <v>KSV Rum</v>
          </cell>
          <cell r="M557" t="str">
            <v>T</v>
          </cell>
          <cell r="N557">
            <v>37203</v>
          </cell>
        </row>
        <row r="558">
          <cell r="A558" t="str">
            <v>M392</v>
          </cell>
          <cell r="B558" t="str">
            <v>Leitner Alexander</v>
          </cell>
          <cell r="C558">
            <v>2002</v>
          </cell>
          <cell r="D558">
            <v>12</v>
          </cell>
          <cell r="E558" t="str">
            <v>U13-Schüler A</v>
          </cell>
          <cell r="F558" t="str">
            <v>M</v>
          </cell>
          <cell r="G558" t="str">
            <v>BHÄ</v>
          </cell>
          <cell r="H558" t="str">
            <v>KSC Bad Häring</v>
          </cell>
          <cell r="I558" t="str">
            <v>T</v>
          </cell>
          <cell r="J558" t="str">
            <v>I</v>
          </cell>
          <cell r="K558" t="str">
            <v>BHÄ</v>
          </cell>
          <cell r="L558" t="str">
            <v>KSC Bad Häring</v>
          </cell>
          <cell r="M558" t="str">
            <v>T</v>
          </cell>
          <cell r="N558">
            <v>37351</v>
          </cell>
        </row>
        <row r="559">
          <cell r="A559" t="str">
            <v>M450</v>
          </cell>
          <cell r="B559" t="str">
            <v>Oberdanner Florian</v>
          </cell>
          <cell r="C559">
            <v>2005</v>
          </cell>
          <cell r="D559">
            <v>9</v>
          </cell>
          <cell r="E559" t="str">
            <v>U9-Schüler C</v>
          </cell>
          <cell r="F559" t="str">
            <v>M</v>
          </cell>
          <cell r="G559" t="str">
            <v>AKI</v>
          </cell>
          <cell r="H559" t="str">
            <v>AK Innsbruck</v>
          </cell>
          <cell r="I559" t="str">
            <v>T</v>
          </cell>
          <cell r="J559" t="str">
            <v>I</v>
          </cell>
          <cell r="K559" t="str">
            <v>AKI</v>
          </cell>
          <cell r="L559" t="str">
            <v>AK Innsbruck</v>
          </cell>
          <cell r="M559" t="str">
            <v>T</v>
          </cell>
          <cell r="N559">
            <v>38608</v>
          </cell>
        </row>
        <row r="560">
          <cell r="A560" t="str">
            <v>M356</v>
          </cell>
          <cell r="B560" t="str">
            <v>Oberparleiter Jonas</v>
          </cell>
          <cell r="C560">
            <v>2001</v>
          </cell>
          <cell r="D560">
            <v>13</v>
          </cell>
          <cell r="E560" t="str">
            <v>U13-Schüler A</v>
          </cell>
          <cell r="F560" t="str">
            <v>M</v>
          </cell>
          <cell r="G560" t="str">
            <v>RUM</v>
          </cell>
          <cell r="H560" t="str">
            <v>KSV Rum</v>
          </cell>
          <cell r="I560" t="str">
            <v>T</v>
          </cell>
          <cell r="J560" t="str">
            <v>I</v>
          </cell>
          <cell r="K560" t="str">
            <v>RUM</v>
          </cell>
          <cell r="L560" t="str">
            <v>KSV Rum</v>
          </cell>
          <cell r="M560" t="str">
            <v>T</v>
          </cell>
          <cell r="N560">
            <v>36993</v>
          </cell>
        </row>
        <row r="561">
          <cell r="A561" t="str">
            <v>M361</v>
          </cell>
          <cell r="B561" t="str">
            <v>Oberparleiter Moritz</v>
          </cell>
          <cell r="C561">
            <v>2002</v>
          </cell>
          <cell r="D561">
            <v>12</v>
          </cell>
          <cell r="E561" t="str">
            <v>U13-Schüler A</v>
          </cell>
          <cell r="F561" t="str">
            <v>M</v>
          </cell>
          <cell r="G561" t="str">
            <v>RUM</v>
          </cell>
          <cell r="H561" t="str">
            <v>KSV Rum</v>
          </cell>
          <cell r="I561" t="str">
            <v>T</v>
          </cell>
          <cell r="J561" t="str">
            <v>I</v>
          </cell>
          <cell r="K561" t="str">
            <v>RUM</v>
          </cell>
          <cell r="L561" t="str">
            <v>KSV Rum</v>
          </cell>
          <cell r="M561" t="str">
            <v>T</v>
          </cell>
          <cell r="N561">
            <v>37544</v>
          </cell>
        </row>
        <row r="562">
          <cell r="A562" t="str">
            <v>M311</v>
          </cell>
          <cell r="B562" t="str">
            <v>Ruetz Andreas</v>
          </cell>
          <cell r="C562">
            <v>2001</v>
          </cell>
          <cell r="D562">
            <v>13</v>
          </cell>
          <cell r="E562" t="str">
            <v>U13-Schüler A</v>
          </cell>
          <cell r="F562" t="str">
            <v>M</v>
          </cell>
          <cell r="G562" t="str">
            <v>AKI</v>
          </cell>
          <cell r="H562" t="str">
            <v>AK Innsbruck</v>
          </cell>
          <cell r="I562" t="str">
            <v>T</v>
          </cell>
          <cell r="J562" t="str">
            <v>I</v>
          </cell>
          <cell r="K562" t="str">
            <v>AKI</v>
          </cell>
          <cell r="L562" t="str">
            <v>AK Innsbruck</v>
          </cell>
          <cell r="M562" t="str">
            <v>T</v>
          </cell>
          <cell r="N562">
            <v>36924</v>
          </cell>
        </row>
        <row r="563">
          <cell r="A563" t="str">
            <v>W109</v>
          </cell>
          <cell r="B563" t="str">
            <v>Scharf Siglinde</v>
          </cell>
          <cell r="C563">
            <v>2003</v>
          </cell>
          <cell r="D563">
            <v>11</v>
          </cell>
          <cell r="E563" t="str">
            <v>U11-Schüler B</v>
          </cell>
          <cell r="F563" t="str">
            <v>W</v>
          </cell>
          <cell r="G563" t="str">
            <v>AKI</v>
          </cell>
          <cell r="H563" t="str">
            <v>AK Innsbruck</v>
          </cell>
          <cell r="I563" t="str">
            <v>T</v>
          </cell>
          <cell r="J563" t="str">
            <v>I</v>
          </cell>
          <cell r="K563" t="str">
            <v>AKI</v>
          </cell>
          <cell r="L563" t="str">
            <v>AK Innsbruck</v>
          </cell>
          <cell r="M563" t="str">
            <v>T</v>
          </cell>
          <cell r="N563">
            <v>37686</v>
          </cell>
        </row>
        <row r="564">
          <cell r="A564" t="str">
            <v>M475</v>
          </cell>
          <cell r="B564" t="str">
            <v>Schneider Hannes</v>
          </cell>
          <cell r="C564">
            <v>2003</v>
          </cell>
          <cell r="D564">
            <v>11</v>
          </cell>
          <cell r="E564" t="str">
            <v>U11-Schüler B</v>
          </cell>
          <cell r="F564" t="str">
            <v>M</v>
          </cell>
          <cell r="G564" t="str">
            <v>RUM</v>
          </cell>
          <cell r="H564" t="str">
            <v>KSV Rum</v>
          </cell>
          <cell r="I564" t="str">
            <v>T</v>
          </cell>
          <cell r="J564" t="str">
            <v>I</v>
          </cell>
          <cell r="K564" t="str">
            <v>RUM</v>
          </cell>
          <cell r="L564" t="str">
            <v>KSV Rum</v>
          </cell>
          <cell r="M564" t="str">
            <v>T</v>
          </cell>
          <cell r="N564">
            <v>37835</v>
          </cell>
        </row>
        <row r="565">
          <cell r="A565" t="str">
            <v>M360</v>
          </cell>
          <cell r="B565" t="str">
            <v>Steiner Felix</v>
          </cell>
          <cell r="C565">
            <v>2002</v>
          </cell>
          <cell r="D565">
            <v>12</v>
          </cell>
          <cell r="E565" t="str">
            <v>U13-Schüler A</v>
          </cell>
          <cell r="F565" t="str">
            <v>M</v>
          </cell>
          <cell r="G565" t="str">
            <v>RUM</v>
          </cell>
          <cell r="H565" t="str">
            <v>KSV Rum</v>
          </cell>
          <cell r="I565" t="str">
            <v>T</v>
          </cell>
          <cell r="J565" t="str">
            <v>I</v>
          </cell>
          <cell r="K565" t="str">
            <v>RUM</v>
          </cell>
          <cell r="L565" t="str">
            <v>KSV Rum</v>
          </cell>
          <cell r="M565" t="str">
            <v>T</v>
          </cell>
          <cell r="N565">
            <v>37533</v>
          </cell>
        </row>
        <row r="566">
          <cell r="A566" t="str">
            <v>M355</v>
          </cell>
          <cell r="B566" t="str">
            <v>Steiner Lucas</v>
          </cell>
          <cell r="C566">
            <v>2001</v>
          </cell>
          <cell r="D566">
            <v>13</v>
          </cell>
          <cell r="E566" t="str">
            <v>U13-Schüler A</v>
          </cell>
          <cell r="F566" t="str">
            <v>M</v>
          </cell>
          <cell r="G566" t="str">
            <v>RUM</v>
          </cell>
          <cell r="H566" t="str">
            <v>KSV Rum</v>
          </cell>
          <cell r="I566" t="str">
            <v>T</v>
          </cell>
          <cell r="J566" t="str">
            <v>I</v>
          </cell>
          <cell r="K566" t="str">
            <v>RUM</v>
          </cell>
          <cell r="L566" t="str">
            <v>KSV Rum</v>
          </cell>
          <cell r="M566" t="str">
            <v>T</v>
          </cell>
          <cell r="N566">
            <v>36975</v>
          </cell>
        </row>
        <row r="567">
          <cell r="A567" t="str">
            <v>W141</v>
          </cell>
          <cell r="B567" t="str">
            <v>Steiner Victoria</v>
          </cell>
          <cell r="C567">
            <v>2003</v>
          </cell>
          <cell r="D567">
            <v>11</v>
          </cell>
          <cell r="E567" t="str">
            <v>U11-Schüler B</v>
          </cell>
          <cell r="F567" t="str">
            <v>W</v>
          </cell>
          <cell r="G567" t="str">
            <v>RUM</v>
          </cell>
          <cell r="H567" t="str">
            <v>KSV Rum</v>
          </cell>
          <cell r="I567" t="str">
            <v>T</v>
          </cell>
          <cell r="J567" t="str">
            <v>I</v>
          </cell>
          <cell r="K567" t="str">
            <v>RUM</v>
          </cell>
          <cell r="L567" t="str">
            <v>KSV Rum</v>
          </cell>
          <cell r="M567" t="str">
            <v>T</v>
          </cell>
          <cell r="N567">
            <v>37890</v>
          </cell>
        </row>
        <row r="568">
          <cell r="A568" t="str">
            <v>M413</v>
          </cell>
          <cell r="B568" t="str">
            <v>Strobl Luca</v>
          </cell>
          <cell r="C568">
            <v>2004</v>
          </cell>
          <cell r="D568">
            <v>10</v>
          </cell>
          <cell r="E568" t="str">
            <v>U11-Schüler B</v>
          </cell>
          <cell r="F568" t="str">
            <v>M</v>
          </cell>
          <cell r="G568" t="str">
            <v>BHÄ</v>
          </cell>
          <cell r="H568" t="str">
            <v>KSC Bad Häring</v>
          </cell>
          <cell r="I568" t="str">
            <v>T</v>
          </cell>
          <cell r="J568" t="str">
            <v>I</v>
          </cell>
          <cell r="K568" t="str">
            <v>BHÄ</v>
          </cell>
          <cell r="L568" t="str">
            <v>KSC Bad Häring</v>
          </cell>
          <cell r="M568" t="str">
            <v>T</v>
          </cell>
          <cell r="N568">
            <v>38020</v>
          </cell>
        </row>
        <row r="569">
          <cell r="A569" t="str">
            <v>M472</v>
          </cell>
          <cell r="B569" t="str">
            <v>Uran Christoph</v>
          </cell>
          <cell r="C569">
            <v>2001</v>
          </cell>
          <cell r="D569">
            <v>13</v>
          </cell>
          <cell r="E569" t="str">
            <v>U13-Schüler A</v>
          </cell>
          <cell r="F569" t="str">
            <v>M</v>
          </cell>
          <cell r="G569" t="str">
            <v>RUM</v>
          </cell>
          <cell r="H569" t="str">
            <v>KSV Rum</v>
          </cell>
          <cell r="I569" t="str">
            <v>T</v>
          </cell>
          <cell r="J569" t="str">
            <v>I</v>
          </cell>
          <cell r="K569" t="str">
            <v>RUM</v>
          </cell>
          <cell r="L569" t="str">
            <v>KSV Rum</v>
          </cell>
          <cell r="M569" t="str">
            <v>T</v>
          </cell>
          <cell r="N569">
            <v>36954</v>
          </cell>
        </row>
        <row r="570">
          <cell r="A570" t="str">
            <v>M473</v>
          </cell>
          <cell r="B570" t="str">
            <v>Uran Maximilian</v>
          </cell>
          <cell r="C570">
            <v>2004</v>
          </cell>
          <cell r="D570">
            <v>10</v>
          </cell>
          <cell r="E570" t="str">
            <v>U11-Schüler B</v>
          </cell>
          <cell r="F570" t="str">
            <v>M</v>
          </cell>
          <cell r="G570" t="str">
            <v>RUM</v>
          </cell>
          <cell r="H570" t="str">
            <v>KSV Rum</v>
          </cell>
          <cell r="I570" t="str">
            <v>T</v>
          </cell>
          <cell r="J570" t="str">
            <v>I</v>
          </cell>
          <cell r="K570" t="str">
            <v>RUM</v>
          </cell>
          <cell r="L570" t="str">
            <v>KSV Rum</v>
          </cell>
          <cell r="M570" t="str">
            <v>T</v>
          </cell>
          <cell r="N570">
            <v>38044</v>
          </cell>
        </row>
        <row r="571">
          <cell r="A571" t="str">
            <v>M390</v>
          </cell>
          <cell r="B571" t="str">
            <v>Unterpertinger Felix</v>
          </cell>
          <cell r="C571">
            <v>2001</v>
          </cell>
          <cell r="D571">
            <v>13</v>
          </cell>
          <cell r="E571" t="str">
            <v>U13-Schüler A</v>
          </cell>
          <cell r="F571" t="str">
            <v>M</v>
          </cell>
          <cell r="G571" t="str">
            <v>BHÄ</v>
          </cell>
          <cell r="H571" t="str">
            <v>KSC Bad Häring</v>
          </cell>
          <cell r="I571" t="str">
            <v>T</v>
          </cell>
          <cell r="J571" t="str">
            <v>I</v>
          </cell>
          <cell r="K571" t="str">
            <v>BHÄ</v>
          </cell>
          <cell r="L571" t="str">
            <v>KSC Bad Häring</v>
          </cell>
          <cell r="M571" t="str">
            <v>T</v>
          </cell>
          <cell r="N571">
            <v>37110</v>
          </cell>
        </row>
        <row r="572">
          <cell r="A572" t="str">
            <v>M449</v>
          </cell>
          <cell r="B572" t="str">
            <v>Walkam Fabian</v>
          </cell>
          <cell r="C572">
            <v>2003</v>
          </cell>
          <cell r="D572">
            <v>11</v>
          </cell>
          <cell r="E572" t="str">
            <v>U11-Schüler B</v>
          </cell>
          <cell r="F572" t="str">
            <v>M</v>
          </cell>
          <cell r="G572" t="str">
            <v>RUM</v>
          </cell>
          <cell r="H572" t="str">
            <v>KSV Rum</v>
          </cell>
          <cell r="I572" t="str">
            <v>T</v>
          </cell>
          <cell r="J572" t="str">
            <v>I</v>
          </cell>
          <cell r="K572" t="str">
            <v>RUM</v>
          </cell>
          <cell r="L572" t="str">
            <v>KSV Rum</v>
          </cell>
          <cell r="M572" t="str">
            <v>T</v>
          </cell>
          <cell r="N572">
            <v>37827</v>
          </cell>
        </row>
        <row r="573">
          <cell r="B573" t="str">
            <v>WIEN</v>
          </cell>
        </row>
        <row r="574">
          <cell r="A574" t="str">
            <v>M387</v>
          </cell>
          <cell r="B574" t="str">
            <v>Fantner Markus</v>
          </cell>
          <cell r="C574">
            <v>2002</v>
          </cell>
          <cell r="D574">
            <v>12</v>
          </cell>
          <cell r="E574" t="str">
            <v>U13-Schüler A</v>
          </cell>
          <cell r="F574" t="str">
            <v>M</v>
          </cell>
          <cell r="G574" t="str">
            <v>GOL</v>
          </cell>
          <cell r="H574" t="str">
            <v>FAK Goliath</v>
          </cell>
          <cell r="I574" t="str">
            <v>W</v>
          </cell>
          <cell r="J574" t="str">
            <v>I</v>
          </cell>
          <cell r="K574" t="str">
            <v>GOL</v>
          </cell>
          <cell r="L574" t="str">
            <v>FAK Goliath</v>
          </cell>
          <cell r="M574" t="str">
            <v>W</v>
          </cell>
          <cell r="N574">
            <v>37596</v>
          </cell>
        </row>
        <row r="575">
          <cell r="A575" t="str">
            <v>M386</v>
          </cell>
          <cell r="B575" t="str">
            <v>Fantner Robert</v>
          </cell>
          <cell r="C575">
            <v>2001</v>
          </cell>
          <cell r="D575">
            <v>13</v>
          </cell>
          <cell r="E575" t="str">
            <v>U13-Schüler A</v>
          </cell>
          <cell r="F575" t="str">
            <v>M</v>
          </cell>
          <cell r="G575" t="str">
            <v>GOL</v>
          </cell>
          <cell r="H575" t="str">
            <v>FAK Goliath</v>
          </cell>
          <cell r="I575" t="str">
            <v>W</v>
          </cell>
          <cell r="J575" t="str">
            <v>I</v>
          </cell>
          <cell r="K575" t="str">
            <v>GOL</v>
          </cell>
          <cell r="L575" t="str">
            <v>FAK Goliath</v>
          </cell>
          <cell r="M575" t="str">
            <v>W</v>
          </cell>
          <cell r="N575">
            <v>37171</v>
          </cell>
        </row>
        <row r="576">
          <cell r="A576" t="str">
            <v>M407</v>
          </cell>
          <cell r="B576" t="str">
            <v>Kittenberger Kevin</v>
          </cell>
          <cell r="C576">
            <v>2003</v>
          </cell>
          <cell r="D576">
            <v>11</v>
          </cell>
          <cell r="E576" t="str">
            <v>U11-Schüler B</v>
          </cell>
          <cell r="F576" t="str">
            <v>M</v>
          </cell>
          <cell r="G576" t="str">
            <v>PSV</v>
          </cell>
          <cell r="H576" t="str">
            <v>Post SV Wien</v>
          </cell>
          <cell r="I576" t="str">
            <v>W</v>
          </cell>
          <cell r="J576" t="str">
            <v>I</v>
          </cell>
          <cell r="K576" t="str">
            <v>PSV</v>
          </cell>
          <cell r="L576" t="str">
            <v>Post SV Wien</v>
          </cell>
          <cell r="M576" t="str">
            <v>W</v>
          </cell>
          <cell r="N576">
            <v>37734</v>
          </cell>
        </row>
        <row r="577">
          <cell r="A577" t="str">
            <v>M388</v>
          </cell>
          <cell r="B577" t="str">
            <v>Klutz Marco</v>
          </cell>
          <cell r="C577">
            <v>2003</v>
          </cell>
          <cell r="D577">
            <v>11</v>
          </cell>
          <cell r="E577" t="str">
            <v>U11-Schüler B</v>
          </cell>
          <cell r="F577" t="str">
            <v>M</v>
          </cell>
          <cell r="G577" t="str">
            <v>GOL</v>
          </cell>
          <cell r="H577" t="str">
            <v>FAK Goliath</v>
          </cell>
          <cell r="I577" t="str">
            <v>W</v>
          </cell>
          <cell r="J577" t="str">
            <v>I</v>
          </cell>
          <cell r="K577" t="str">
            <v>GOL</v>
          </cell>
          <cell r="L577" t="str">
            <v>FAK Goliath</v>
          </cell>
          <cell r="M577" t="str">
            <v>W</v>
          </cell>
          <cell r="N577">
            <v>37768</v>
          </cell>
        </row>
        <row r="578">
          <cell r="A578" t="str">
            <v>M467</v>
          </cell>
          <cell r="B578" t="str">
            <v>Marinkovic Kosta</v>
          </cell>
          <cell r="C578">
            <v>2002</v>
          </cell>
          <cell r="D578">
            <v>12</v>
          </cell>
          <cell r="E578" t="str">
            <v>U13-Schüler A</v>
          </cell>
          <cell r="F578" t="str">
            <v>M</v>
          </cell>
          <cell r="G578" t="str">
            <v>GOL</v>
          </cell>
          <cell r="H578" t="str">
            <v>FAK Goliath</v>
          </cell>
          <cell r="I578" t="str">
            <v>W</v>
          </cell>
          <cell r="J578" t="str">
            <v>I</v>
          </cell>
          <cell r="K578" t="str">
            <v>GOL</v>
          </cell>
          <cell r="L578" t="str">
            <v>FAK Goliath</v>
          </cell>
          <cell r="M578" t="str">
            <v>W</v>
          </cell>
          <cell r="N578">
            <v>37460</v>
          </cell>
        </row>
        <row r="579">
          <cell r="A579" t="str">
            <v>M420</v>
          </cell>
          <cell r="B579" t="str">
            <v>Munoz Fabian</v>
          </cell>
          <cell r="C579">
            <v>2002</v>
          </cell>
          <cell r="D579">
            <v>12</v>
          </cell>
          <cell r="E579" t="str">
            <v>U13-Schüler A</v>
          </cell>
          <cell r="F579" t="str">
            <v>M</v>
          </cell>
          <cell r="G579" t="str">
            <v>GOL</v>
          </cell>
          <cell r="H579" t="str">
            <v>FAK Goliath</v>
          </cell>
          <cell r="I579" t="str">
            <v>W</v>
          </cell>
          <cell r="J579" t="str">
            <v>I</v>
          </cell>
          <cell r="K579" t="str">
            <v>GOL</v>
          </cell>
          <cell r="L579" t="str">
            <v>FAK Goliath</v>
          </cell>
          <cell r="M579" t="str">
            <v>W</v>
          </cell>
          <cell r="N579">
            <v>37503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T53"/>
  <sheetViews>
    <sheetView showGridLines="0" tabSelected="1" zoomScaleNormal="100" zoomScaleSheetLayoutView="85" workbookViewId="0">
      <selection activeCell="AD25" sqref="AD25"/>
    </sheetView>
  </sheetViews>
  <sheetFormatPr baseColWidth="10" defaultRowHeight="11.25" x14ac:dyDescent="0.2"/>
  <cols>
    <col min="1" max="1" width="3.5703125" style="37" bestFit="1" customWidth="1"/>
    <col min="2" max="2" width="20.85546875" style="37" customWidth="1"/>
    <col min="3" max="3" width="3.140625" style="37" customWidth="1"/>
    <col min="4" max="4" width="6.7109375" style="37" customWidth="1"/>
    <col min="5" max="6" width="6" style="37" customWidth="1"/>
    <col min="7" max="7" width="6.7109375" style="37" customWidth="1"/>
    <col min="8" max="8" width="4.85546875" style="37" bestFit="1" customWidth="1"/>
    <col min="9" max="9" width="2" style="37" bestFit="1" customWidth="1"/>
    <col min="10" max="10" width="4.85546875" style="37" bestFit="1" customWidth="1"/>
    <col min="11" max="11" width="2" style="37" customWidth="1"/>
    <col min="12" max="12" width="4.85546875" style="37" bestFit="1" customWidth="1"/>
    <col min="13" max="13" width="2" style="37" customWidth="1"/>
    <col min="14" max="14" width="4.5703125" style="37" customWidth="1"/>
    <col min="15" max="15" width="2.5703125" style="37" customWidth="1"/>
    <col min="16" max="16" width="4.85546875" style="37" bestFit="1" customWidth="1"/>
    <col min="17" max="17" width="2" style="37" customWidth="1"/>
    <col min="18" max="18" width="4.85546875" style="37" customWidth="1"/>
    <col min="19" max="19" width="2" style="37" customWidth="1"/>
    <col min="20" max="20" width="4.85546875" style="37" customWidth="1"/>
    <col min="21" max="21" width="2" style="37" customWidth="1"/>
    <col min="22" max="24" width="7.140625" style="37" customWidth="1"/>
    <col min="25" max="25" width="2.28515625" style="37" customWidth="1"/>
    <col min="26" max="28" width="5.7109375" style="48" customWidth="1"/>
    <col min="29" max="29" width="15.7109375" style="48" customWidth="1"/>
    <col min="30" max="30" width="13.42578125" style="48" customWidth="1"/>
    <col min="31" max="31" width="13" style="37" hidden="1" customWidth="1"/>
    <col min="32" max="32" width="10.7109375" style="37" hidden="1" customWidth="1"/>
    <col min="33" max="37" width="8.7109375" style="37" hidden="1" customWidth="1"/>
    <col min="38" max="41" width="8.7109375" style="49" hidden="1" customWidth="1"/>
    <col min="42" max="42" width="8.85546875" style="49" hidden="1" customWidth="1"/>
    <col min="43" max="43" width="9.7109375" style="49" hidden="1" customWidth="1"/>
    <col min="44" max="44" width="9.140625" style="37" hidden="1" customWidth="1"/>
    <col min="45" max="45" width="9.5703125" style="37" hidden="1" customWidth="1"/>
    <col min="46" max="46" width="7.85546875" style="37" hidden="1" customWidth="1"/>
    <col min="47" max="53" width="4" style="37" customWidth="1"/>
    <col min="54" max="16384" width="11.42578125" style="37"/>
  </cols>
  <sheetData>
    <row r="1" spans="1:46" ht="15.95" customHeight="1" x14ac:dyDescent="0.25">
      <c r="B1" s="258" t="s">
        <v>122</v>
      </c>
      <c r="C1" s="38"/>
      <c r="D1" s="263" t="s">
        <v>0</v>
      </c>
      <c r="E1" s="264"/>
      <c r="F1" s="265" t="s">
        <v>121</v>
      </c>
      <c r="G1" s="257"/>
      <c r="H1" s="257"/>
      <c r="I1" s="257"/>
      <c r="J1" s="257"/>
      <c r="K1" s="257"/>
      <c r="L1" s="257"/>
      <c r="M1" s="257"/>
      <c r="N1" s="257"/>
      <c r="O1" s="257"/>
      <c r="P1" s="40"/>
      <c r="Q1" s="126" t="s">
        <v>1</v>
      </c>
      <c r="R1" s="251">
        <v>41930</v>
      </c>
      <c r="S1" s="252"/>
      <c r="T1" s="252"/>
      <c r="U1" s="252"/>
      <c r="V1" s="252"/>
      <c r="W1" s="40" t="s">
        <v>2</v>
      </c>
      <c r="X1" s="40"/>
      <c r="AE1" s="174"/>
      <c r="AF1" s="175"/>
      <c r="AG1" s="175"/>
      <c r="AH1" s="175"/>
      <c r="AI1" s="128"/>
      <c r="AL1" s="41"/>
      <c r="AM1" s="41"/>
      <c r="AN1" s="41"/>
      <c r="AO1" s="42"/>
      <c r="AP1" s="42"/>
      <c r="AQ1" s="43"/>
    </row>
    <row r="2" spans="1:46" ht="15.95" customHeight="1" x14ac:dyDescent="0.25">
      <c r="B2" s="258"/>
      <c r="C2" s="38"/>
      <c r="D2" s="39"/>
      <c r="E2" s="39"/>
      <c r="F2" s="247"/>
      <c r="G2" s="248"/>
      <c r="H2" s="248"/>
      <c r="I2" s="248"/>
      <c r="J2" s="248"/>
      <c r="K2" s="248"/>
      <c r="L2" s="248"/>
      <c r="M2" s="248"/>
      <c r="N2" s="248"/>
      <c r="O2" s="122"/>
      <c r="P2" s="40"/>
      <c r="Q2" s="126" t="s">
        <v>3</v>
      </c>
      <c r="R2" s="256">
        <v>0.79166666666666663</v>
      </c>
      <c r="S2" s="257"/>
      <c r="T2" s="257"/>
      <c r="U2" s="257"/>
      <c r="V2" s="257"/>
      <c r="W2" s="253"/>
      <c r="X2" s="253"/>
      <c r="AE2" s="44"/>
      <c r="AF2" s="45" t="s">
        <v>119</v>
      </c>
      <c r="AG2" s="45">
        <v>174.393</v>
      </c>
      <c r="AH2" s="45"/>
      <c r="AI2" s="129"/>
      <c r="AJ2" s="254"/>
      <c r="AK2" s="254"/>
      <c r="AL2" s="46"/>
      <c r="AM2" s="46"/>
      <c r="AN2" s="46"/>
      <c r="AO2" s="47"/>
      <c r="AP2" s="47"/>
      <c r="AQ2" s="43"/>
    </row>
    <row r="3" spans="1:46" ht="15.95" customHeight="1" x14ac:dyDescent="0.2">
      <c r="B3" s="258"/>
      <c r="C3" s="263" t="s">
        <v>4</v>
      </c>
      <c r="D3" s="264"/>
      <c r="E3" s="264"/>
      <c r="F3" s="250" t="s">
        <v>123</v>
      </c>
      <c r="G3" s="248"/>
      <c r="H3" s="248"/>
      <c r="I3" s="248"/>
      <c r="J3" s="248"/>
      <c r="K3" s="248"/>
      <c r="L3" s="248"/>
      <c r="M3" s="248"/>
      <c r="N3" s="248"/>
      <c r="O3" s="122"/>
      <c r="P3" s="40"/>
      <c r="Q3" s="126" t="s">
        <v>5</v>
      </c>
      <c r="R3" s="256">
        <v>0.86805555555555547</v>
      </c>
      <c r="S3" s="257"/>
      <c r="T3" s="257"/>
      <c r="U3" s="257"/>
      <c r="V3" s="257"/>
      <c r="W3" s="253"/>
      <c r="X3" s="253"/>
      <c r="AE3" s="174"/>
      <c r="AF3" s="175" t="s">
        <v>120</v>
      </c>
      <c r="AG3" s="175">
        <v>0.79435814100000002</v>
      </c>
      <c r="AH3" s="175"/>
      <c r="AI3" s="128"/>
      <c r="AJ3" s="254"/>
      <c r="AK3" s="254"/>
      <c r="AL3" s="41"/>
      <c r="AM3" s="41"/>
      <c r="AN3" s="41"/>
      <c r="AO3" s="47"/>
      <c r="AP3" s="47"/>
      <c r="AQ3" s="43"/>
    </row>
    <row r="4" spans="1:46" ht="4.5" customHeight="1" thickBot="1" x14ac:dyDescent="0.25">
      <c r="B4" s="48"/>
      <c r="C4" s="48"/>
    </row>
    <row r="5" spans="1:46" ht="14.25" customHeight="1" thickTop="1" thickBot="1" x14ac:dyDescent="0.25">
      <c r="A5" s="220" t="s">
        <v>6</v>
      </c>
      <c r="B5" s="259" t="s">
        <v>7</v>
      </c>
      <c r="C5" s="261" t="s">
        <v>107</v>
      </c>
      <c r="D5" s="50" t="s">
        <v>110</v>
      </c>
      <c r="E5" s="50" t="s">
        <v>8</v>
      </c>
      <c r="F5" s="50" t="s">
        <v>9</v>
      </c>
      <c r="G5" s="51" t="s">
        <v>10</v>
      </c>
      <c r="H5" s="242" t="s">
        <v>11</v>
      </c>
      <c r="I5" s="243"/>
      <c r="J5" s="243"/>
      <c r="K5" s="243"/>
      <c r="L5" s="243"/>
      <c r="M5" s="243"/>
      <c r="N5" s="243"/>
      <c r="O5" s="244"/>
      <c r="P5" s="242" t="s">
        <v>12</v>
      </c>
      <c r="Q5" s="243"/>
      <c r="R5" s="243"/>
      <c r="S5" s="243"/>
      <c r="T5" s="243"/>
      <c r="U5" s="243"/>
      <c r="V5" s="244"/>
      <c r="W5" s="52" t="s">
        <v>13</v>
      </c>
      <c r="X5" s="53" t="s">
        <v>14</v>
      </c>
      <c r="Z5" s="255" t="s">
        <v>101</v>
      </c>
      <c r="AA5" s="255"/>
      <c r="AB5" s="255"/>
      <c r="AC5" s="255"/>
      <c r="AE5" s="54" t="s">
        <v>9</v>
      </c>
      <c r="AF5" s="55" t="s">
        <v>10</v>
      </c>
      <c r="AG5" s="56" t="s">
        <v>98</v>
      </c>
      <c r="AH5" s="57" t="s">
        <v>15</v>
      </c>
      <c r="AI5" s="58" t="s">
        <v>16</v>
      </c>
      <c r="AJ5" s="59" t="s">
        <v>13</v>
      </c>
      <c r="AK5" s="60" t="s">
        <v>17</v>
      </c>
      <c r="AL5" s="241" t="s">
        <v>15</v>
      </c>
      <c r="AM5" s="241"/>
      <c r="AN5" s="241"/>
      <c r="AO5" s="241" t="s">
        <v>16</v>
      </c>
      <c r="AP5" s="241"/>
      <c r="AQ5" s="241"/>
    </row>
    <row r="6" spans="1:46" ht="12.75" customHeight="1" thickBot="1" x14ac:dyDescent="0.25">
      <c r="A6" s="221"/>
      <c r="B6" s="260"/>
      <c r="C6" s="262"/>
      <c r="D6" s="61"/>
      <c r="E6" s="61" t="s">
        <v>6</v>
      </c>
      <c r="F6" s="61" t="s">
        <v>18</v>
      </c>
      <c r="G6" s="62" t="s">
        <v>19</v>
      </c>
      <c r="H6" s="246" t="s">
        <v>20</v>
      </c>
      <c r="I6" s="245"/>
      <c r="J6" s="245" t="s">
        <v>21</v>
      </c>
      <c r="K6" s="245"/>
      <c r="L6" s="245" t="s">
        <v>22</v>
      </c>
      <c r="M6" s="249"/>
      <c r="N6" s="222" t="s">
        <v>23</v>
      </c>
      <c r="O6" s="223"/>
      <c r="P6" s="246" t="s">
        <v>20</v>
      </c>
      <c r="Q6" s="245"/>
      <c r="R6" s="245" t="s">
        <v>21</v>
      </c>
      <c r="S6" s="245"/>
      <c r="T6" s="245" t="s">
        <v>22</v>
      </c>
      <c r="U6" s="245"/>
      <c r="V6" s="63" t="s">
        <v>23</v>
      </c>
      <c r="W6" s="64" t="s">
        <v>24</v>
      </c>
      <c r="X6" s="65" t="s">
        <v>25</v>
      </c>
      <c r="Z6" s="123" t="s">
        <v>99</v>
      </c>
      <c r="AA6" s="123" t="s">
        <v>100</v>
      </c>
      <c r="AB6" s="123" t="s">
        <v>15</v>
      </c>
      <c r="AC6" s="123" t="s">
        <v>16</v>
      </c>
      <c r="AE6" s="66" t="s">
        <v>18</v>
      </c>
      <c r="AF6" s="67" t="s">
        <v>19</v>
      </c>
      <c r="AG6" s="68" t="s">
        <v>19</v>
      </c>
      <c r="AH6" s="69" t="s">
        <v>23</v>
      </c>
      <c r="AI6" s="70" t="s">
        <v>23</v>
      </c>
      <c r="AJ6" s="71" t="s">
        <v>24</v>
      </c>
      <c r="AK6" s="72" t="s">
        <v>23</v>
      </c>
      <c r="AL6" s="73">
        <v>1</v>
      </c>
      <c r="AM6" s="73">
        <v>2</v>
      </c>
      <c r="AN6" s="73">
        <v>3</v>
      </c>
      <c r="AO6" s="73">
        <v>1</v>
      </c>
      <c r="AP6" s="73">
        <v>2</v>
      </c>
      <c r="AQ6" s="73">
        <v>3</v>
      </c>
    </row>
    <row r="7" spans="1:46" ht="15" customHeight="1" x14ac:dyDescent="0.2">
      <c r="A7" s="134">
        <v>1</v>
      </c>
      <c r="B7" s="140" t="str">
        <f>IF(E7="","",VLOOKUP(E7,'[1]Athleten 2014 (2)'!A$1:C$999,2,FALSE))</f>
        <v>Secka Stefan</v>
      </c>
      <c r="C7" s="141" t="str">
        <f>IF(E7="","",IF(VLOOKUP(E7,'[1]Athleten 2014 (2)'!A$1:F$999,6,FALSE)="W","F",""))</f>
        <v/>
      </c>
      <c r="D7" s="161">
        <f>IF(E7="","",VLOOKUP(E7,'[1]Athleten 2014 (2)'!A$1:N$999,14,FALSE))</f>
        <v>34282</v>
      </c>
      <c r="E7" s="137">
        <v>4472</v>
      </c>
      <c r="F7" s="138">
        <v>83.7</v>
      </c>
      <c r="G7" s="74">
        <f ca="1">AG7</f>
        <v>1.2042999999999999</v>
      </c>
      <c r="H7" s="284">
        <v>134</v>
      </c>
      <c r="I7" s="147"/>
      <c r="J7" s="295">
        <v>140</v>
      </c>
      <c r="K7" s="147"/>
      <c r="L7" s="298">
        <v>145</v>
      </c>
      <c r="M7" s="297" t="s">
        <v>126</v>
      </c>
      <c r="N7" s="214">
        <f t="shared" ref="N7:N12" ca="1" si="0">AH7</f>
        <v>168.6</v>
      </c>
      <c r="O7" s="215"/>
      <c r="P7" s="284">
        <v>157</v>
      </c>
      <c r="Q7" s="147"/>
      <c r="R7" s="298">
        <v>164</v>
      </c>
      <c r="S7" s="299" t="s">
        <v>126</v>
      </c>
      <c r="T7" s="298">
        <v>165</v>
      </c>
      <c r="U7" s="299" t="s">
        <v>126</v>
      </c>
      <c r="V7" s="75">
        <f t="shared" ref="V7:X11" ca="1" si="1">AI7</f>
        <v>189.08</v>
      </c>
      <c r="W7" s="162">
        <f t="shared" si="1"/>
        <v>297</v>
      </c>
      <c r="X7" s="75">
        <f t="shared" ca="1" si="1"/>
        <v>357.68</v>
      </c>
      <c r="Z7" s="130">
        <f>IF(D7="","",YEAR(IF(D7&gt;1900,D7,IF(D7&lt;11,D7+2000,D7+1900))))</f>
        <v>1993</v>
      </c>
      <c r="AA7" s="130">
        <f>IF(Z7="","",YEAR($R$1)-(Z7))</f>
        <v>21</v>
      </c>
      <c r="AB7" s="123">
        <f>IF(AA7=17,10,IF(AA7=16,10,IF(AA7=15,20,IF(AA7=15,20,IF(AA7=14,20,)))))</f>
        <v>0</v>
      </c>
      <c r="AC7" s="123">
        <f>IF(AA7=17,20,IF(AA7=16,20,IF(AA7=15,30,IF(AA7=15,30,IF(AA7=14,30,)))))</f>
        <v>0</v>
      </c>
      <c r="AE7" s="131">
        <f>ROUND(F7,1)</f>
        <v>83.7</v>
      </c>
      <c r="AF7" s="76">
        <f ca="1">IF(ISBLANK(F7),"",IF(F7&gt;0,IF(AE7&gt;32,IF(AE7&lt;mscfmax,ROUND(10^(mwert*LOG(OFFSET(AF7,0,-1)/mscfmax)^2),4),1),2.7473)))</f>
        <v>1.2042999999999999</v>
      </c>
      <c r="AG7" s="77">
        <f ca="1">IF(C7="F",AF7+0.5,AF7)</f>
        <v>1.2042999999999999</v>
      </c>
      <c r="AH7" s="78">
        <f ca="1">IF(B7="","",IF(F7="","",IF(MAX(AL7:AN7)&lt;0,0,ROUND(MAX(AL7:AN7)*$AG7,2))))</f>
        <v>168.6</v>
      </c>
      <c r="AI7" s="79">
        <f ca="1">IF(B7="","",IF(F7="","",IF(MAX(AO7:AQ7)&lt;0,0,ROUND(MAX(AO7:AQ7)*$AG7,2))))</f>
        <v>189.08</v>
      </c>
      <c r="AJ7" s="80">
        <f>IF(B7="","",IF(F7="","",MAX(AL7:AN7)+MAX(AO7:AQ7)))</f>
        <v>297</v>
      </c>
      <c r="AK7" s="79">
        <f ca="1">IF(B7="","",IF(F7="","",AH7+AI7))</f>
        <v>357.68</v>
      </c>
      <c r="AL7" s="81">
        <f>IF(I7="x",0,H7)</f>
        <v>134</v>
      </c>
      <c r="AM7" s="81">
        <f>IF(K7="x",0,J7)</f>
        <v>140</v>
      </c>
      <c r="AN7" s="81">
        <f>IF(M7="x",0,L7)</f>
        <v>0</v>
      </c>
      <c r="AO7" s="81">
        <f>IF(Q7="x",0,P7)</f>
        <v>157</v>
      </c>
      <c r="AP7" s="81">
        <f>IF(S7="x",0,R7)</f>
        <v>0</v>
      </c>
      <c r="AQ7" s="81">
        <f>IF(U7="x",0,T7)</f>
        <v>0</v>
      </c>
    </row>
    <row r="8" spans="1:46" ht="15" customHeight="1" x14ac:dyDescent="0.2">
      <c r="A8" s="139">
        <v>2</v>
      </c>
      <c r="B8" s="140" t="str">
        <f>IF(E8="","",VLOOKUP(E8,'[1]Athleten 2014 (2)'!A$1:C$999,2,FALSE))</f>
        <v>Secka Mario</v>
      </c>
      <c r="C8" s="141" t="str">
        <f>IF(E8="","",IF(VLOOKUP(E8,'[1]Athleten 2014 (2)'!A$1:F$999,6,FALSE)="W","F",""))</f>
        <v/>
      </c>
      <c r="D8" s="161">
        <f>IF(E8="","",VLOOKUP(E8,'[1]Athleten 2014 (2)'!A$1:N$999,14,FALSE))</f>
        <v>36117</v>
      </c>
      <c r="E8" s="142">
        <v>4708</v>
      </c>
      <c r="F8" s="143">
        <v>85</v>
      </c>
      <c r="G8" s="82">
        <f ca="1">AG8</f>
        <v>1.1950000000000001</v>
      </c>
      <c r="H8" s="285">
        <v>112</v>
      </c>
      <c r="I8" s="148"/>
      <c r="J8" s="286">
        <v>117</v>
      </c>
      <c r="K8" s="148"/>
      <c r="L8" s="288">
        <v>120</v>
      </c>
      <c r="M8" s="287" t="s">
        <v>126</v>
      </c>
      <c r="N8" s="212">
        <f t="shared" ca="1" si="0"/>
        <v>139.82</v>
      </c>
      <c r="O8" s="213"/>
      <c r="P8" s="285">
        <v>130</v>
      </c>
      <c r="Q8" s="148"/>
      <c r="R8" s="286">
        <v>136</v>
      </c>
      <c r="S8" s="148"/>
      <c r="T8" s="288">
        <v>140</v>
      </c>
      <c r="U8" s="293" t="s">
        <v>126</v>
      </c>
      <c r="V8" s="83">
        <f t="shared" ca="1" si="1"/>
        <v>162.52000000000001</v>
      </c>
      <c r="W8" s="163">
        <f t="shared" si="1"/>
        <v>253</v>
      </c>
      <c r="X8" s="83">
        <f t="shared" ca="1" si="1"/>
        <v>302.34000000000003</v>
      </c>
      <c r="Z8" s="130">
        <f>IF(D8="","",YEAR(IF(D8&gt;1900,D8,IF(D8&lt;11,D8+2000,D8+1900))))</f>
        <v>1998</v>
      </c>
      <c r="AA8" s="130">
        <f>IF(Z8="","",YEAR($R$1)-(Z8))</f>
        <v>16</v>
      </c>
      <c r="AB8" s="123">
        <f>IF(AA8=17,10,IF(AA8=16,10,IF(AA8=15,20,IF(AA8=15,20,IF(AA8=14,20,)))))</f>
        <v>10</v>
      </c>
      <c r="AC8" s="123">
        <f>IF(AA8=17,20,IF(AA8=16,20,IF(AA8=15,30,IF(AA8=15,30,IF(AA8=14,30,)))))</f>
        <v>20</v>
      </c>
      <c r="AE8" s="131">
        <f>ROUND(F8,1)</f>
        <v>85</v>
      </c>
      <c r="AF8" s="76">
        <f ca="1">IF(ISBLANK(F8),"",IF(F8&gt;0,IF(AE8&gt;32,IF(AE8&lt;mscfmax,ROUND(10^(mwert*LOG(OFFSET(AF8,0,-1)/mscfmax)^2),4),1),2.7473)))</f>
        <v>1.1950000000000001</v>
      </c>
      <c r="AG8" s="77">
        <f ca="1">IF(C8="F",AF8+0.5,AF8)</f>
        <v>1.1950000000000001</v>
      </c>
      <c r="AH8" s="78">
        <f ca="1">IF(B8="","",IF(F8="","",IF(MAX(AL8:AN8)&lt;0,0,ROUND(MAX(AL8:AN8)*$AG8,2))))</f>
        <v>139.82</v>
      </c>
      <c r="AI8" s="79">
        <f ca="1">IF(B8="","",IF(F8="","",IF(MAX(AO8:AQ8)&lt;0,0,ROUND(MAX(AO8:AQ8)*$AG8,2))))</f>
        <v>162.52000000000001</v>
      </c>
      <c r="AJ8" s="80">
        <f>IF(B8="","",IF(F8="","",MAX(AL8:AN8)+MAX(AO8:AQ8)))</f>
        <v>253</v>
      </c>
      <c r="AK8" s="79">
        <f ca="1">IF(B8="","",IF(F8="","",AH8+AI8))</f>
        <v>302.34000000000003</v>
      </c>
      <c r="AL8" s="81">
        <f>IF(I8="x",0,H8)</f>
        <v>112</v>
      </c>
      <c r="AM8" s="81">
        <f>IF(K8="x",0,J8)</f>
        <v>117</v>
      </c>
      <c r="AN8" s="81">
        <f>IF(M8="x",0,L8)</f>
        <v>0</v>
      </c>
      <c r="AO8" s="81">
        <f>IF(Q8="x",0,P8)</f>
        <v>130</v>
      </c>
      <c r="AP8" s="81">
        <f>IF(S8="x",0,R8)</f>
        <v>136</v>
      </c>
      <c r="AQ8" s="81">
        <f>IF(U8="x",0,T8)</f>
        <v>0</v>
      </c>
    </row>
    <row r="9" spans="1:46" ht="15" customHeight="1" x14ac:dyDescent="0.2">
      <c r="A9" s="139">
        <v>3</v>
      </c>
      <c r="B9" s="140" t="str">
        <f>IF(E9="","",VLOOKUP(E9,'[1]Athleten 2014 (2)'!A$1:C$999,2,FALSE))</f>
        <v>Toth Christopher</v>
      </c>
      <c r="C9" s="141" t="str">
        <f>IF(E9="","",IF(VLOOKUP(E9,'[1]Athleten 2014 (2)'!A$1:F$999,6,FALSE)="W","F",""))</f>
        <v/>
      </c>
      <c r="D9" s="161">
        <f>IF(E9="","",VLOOKUP(E9,'[1]Athleten 2014 (2)'!A$1:N$999,14,FALSE))</f>
        <v>33463</v>
      </c>
      <c r="E9" s="142">
        <v>4509</v>
      </c>
      <c r="F9" s="143">
        <v>82</v>
      </c>
      <c r="G9" s="82">
        <f ca="1">AG9</f>
        <v>1.2171000000000001</v>
      </c>
      <c r="H9" s="294">
        <v>100</v>
      </c>
      <c r="I9" s="293" t="s">
        <v>126</v>
      </c>
      <c r="J9" s="286">
        <v>100</v>
      </c>
      <c r="K9" s="148"/>
      <c r="L9" s="288">
        <v>105</v>
      </c>
      <c r="M9" s="287" t="s">
        <v>126</v>
      </c>
      <c r="N9" s="212">
        <f t="shared" ca="1" si="0"/>
        <v>121.71</v>
      </c>
      <c r="O9" s="213"/>
      <c r="P9" s="285">
        <v>125</v>
      </c>
      <c r="Q9" s="148"/>
      <c r="R9" s="288">
        <v>130</v>
      </c>
      <c r="S9" s="293" t="s">
        <v>126</v>
      </c>
      <c r="T9" s="288">
        <v>130</v>
      </c>
      <c r="U9" s="293" t="s">
        <v>126</v>
      </c>
      <c r="V9" s="83">
        <f t="shared" ca="1" si="1"/>
        <v>152.13999999999999</v>
      </c>
      <c r="W9" s="163">
        <f t="shared" si="1"/>
        <v>225</v>
      </c>
      <c r="X9" s="83">
        <f t="shared" ca="1" si="1"/>
        <v>273.84999999999997</v>
      </c>
      <c r="Z9" s="130">
        <f>IF(D9="","",YEAR(IF(D9&gt;1900,D9,IF(D9&lt;11,D9+2000,D9+1900))))</f>
        <v>1991</v>
      </c>
      <c r="AA9" s="130">
        <f>IF(Z9="","",YEAR($R$1)-(Z9))</f>
        <v>23</v>
      </c>
      <c r="AB9" s="123">
        <f>IF(AA9=17,10,IF(AA9=16,10,IF(AA9=15,20,IF(AA9=15,20,IF(AA9=14,20,)))))</f>
        <v>0</v>
      </c>
      <c r="AC9" s="123">
        <f>IF(AA9=17,20,IF(AA9=16,20,IF(AA9=15,30,IF(AA9=15,30,IF(AA9=14,30,)))))</f>
        <v>0</v>
      </c>
      <c r="AE9" s="131">
        <f>ROUND(F9,1)</f>
        <v>82</v>
      </c>
      <c r="AF9" s="76">
        <f ca="1">IF(ISBLANK(F9),"",IF(F9&gt;0,IF(AE9&gt;32,IF(AE9&lt;mscfmax,ROUND(10^(mwert*LOG(OFFSET(AF9,0,-1)/mscfmax)^2),4),1),2.7473)))</f>
        <v>1.2171000000000001</v>
      </c>
      <c r="AG9" s="77">
        <f ca="1">IF(C9="F",AF9+0.5,AF9)</f>
        <v>1.2171000000000001</v>
      </c>
      <c r="AH9" s="78">
        <f ca="1">IF(B9="","",IF(F9="","",IF(MAX(AL9:AN9)&lt;0,0,ROUND(MAX(AL9:AN9)*$AG9,2))))</f>
        <v>121.71</v>
      </c>
      <c r="AI9" s="79">
        <f ca="1">IF(B9="","",IF(F9="","",IF(MAX(AO9:AQ9)&lt;0,0,ROUND(MAX(AO9:AQ9)*$AG9,2))))</f>
        <v>152.13999999999999</v>
      </c>
      <c r="AJ9" s="80">
        <f>IF(B9="","",IF(F9="","",MAX(AL9:AN9)+MAX(AO9:AQ9)))</f>
        <v>225</v>
      </c>
      <c r="AK9" s="79">
        <f ca="1">IF(B9="","",IF(F9="","",AH9+AI9))</f>
        <v>273.84999999999997</v>
      </c>
      <c r="AL9" s="81">
        <f>IF(I9="x",0,H9)</f>
        <v>0</v>
      </c>
      <c r="AM9" s="81">
        <f>IF(K9="x",0,J9)</f>
        <v>100</v>
      </c>
      <c r="AN9" s="81">
        <f>IF(M9="x",0,L9)</f>
        <v>0</v>
      </c>
      <c r="AO9" s="81">
        <f>IF(Q9="x",0,P9)</f>
        <v>125</v>
      </c>
      <c r="AP9" s="81">
        <f>IF(S9="x",0,R9)</f>
        <v>0</v>
      </c>
      <c r="AQ9" s="81">
        <f>IF(U9="x",0,T9)</f>
        <v>0</v>
      </c>
    </row>
    <row r="10" spans="1:46" ht="15" customHeight="1" x14ac:dyDescent="0.2">
      <c r="A10" s="139">
        <v>4</v>
      </c>
      <c r="B10" s="140" t="str">
        <f>IF(E10="","",VLOOKUP(E10,'[1]Athleten 2014 (2)'!A$1:C$999,2,FALSE))</f>
        <v>Dunay Wolfgang</v>
      </c>
      <c r="C10" s="141" t="str">
        <f>IF(E10="","",IF(VLOOKUP(E10,'[1]Athleten 2014 (2)'!A$1:F$999,6,FALSE)="W","F",""))</f>
        <v/>
      </c>
      <c r="D10" s="161">
        <f>IF(E10="","",VLOOKUP(E10,'[1]Athleten 2014 (2)'!A$1:N$999,14,FALSE))</f>
        <v>29997</v>
      </c>
      <c r="E10" s="142">
        <v>3989</v>
      </c>
      <c r="F10" s="143">
        <v>108.8</v>
      </c>
      <c r="G10" s="82">
        <f ca="1">AG10</f>
        <v>1.0798000000000001</v>
      </c>
      <c r="H10" s="285">
        <v>122</v>
      </c>
      <c r="I10" s="148"/>
      <c r="J10" s="286">
        <v>127</v>
      </c>
      <c r="K10" s="148"/>
      <c r="L10" s="288">
        <v>130</v>
      </c>
      <c r="M10" s="287" t="s">
        <v>126</v>
      </c>
      <c r="N10" s="212">
        <f t="shared" ca="1" si="0"/>
        <v>137.13</v>
      </c>
      <c r="O10" s="213"/>
      <c r="P10" s="285">
        <v>158</v>
      </c>
      <c r="Q10" s="148"/>
      <c r="R10" s="288">
        <v>163</v>
      </c>
      <c r="S10" s="293" t="s">
        <v>126</v>
      </c>
      <c r="T10" s="288">
        <v>163</v>
      </c>
      <c r="U10" s="293" t="s">
        <v>126</v>
      </c>
      <c r="V10" s="83">
        <f t="shared" ca="1" si="1"/>
        <v>170.61</v>
      </c>
      <c r="W10" s="163">
        <f t="shared" si="1"/>
        <v>285</v>
      </c>
      <c r="X10" s="83">
        <f t="shared" ca="1" si="1"/>
        <v>307.74</v>
      </c>
      <c r="Z10" s="130">
        <f>IF(D10="","",YEAR(IF(D10&gt;1900,D10,IF(D10&lt;11,D10+2000,D10+1900))))</f>
        <v>1982</v>
      </c>
      <c r="AA10" s="130">
        <f>IF(Z10="","",YEAR($R$1)-(Z10))</f>
        <v>32</v>
      </c>
      <c r="AB10" s="123">
        <f>IF(AA10=17,10,IF(AA10=16,10,IF(AA10=15,20,IF(AA10=15,20,IF(AA10=14,20,)))))</f>
        <v>0</v>
      </c>
      <c r="AC10" s="123">
        <f>IF(AA10=17,20,IF(AA10=16,20,IF(AA10=15,30,IF(AA10=15,30,IF(AA10=14,30,)))))</f>
        <v>0</v>
      </c>
      <c r="AE10" s="131">
        <f>ROUND(F10,1)</f>
        <v>108.8</v>
      </c>
      <c r="AF10" s="76">
        <f ca="1">IF(ISBLANK(F10),"",IF(F10&gt;0,IF(AE10&gt;32,IF(AE10&lt;mscfmax,ROUND(10^(mwert*LOG(OFFSET(AF10,0,-1)/mscfmax)^2),4),1),2.7473)))</f>
        <v>1.0798000000000001</v>
      </c>
      <c r="AG10" s="77">
        <f ca="1">IF(C10="F",AF10+0.5,AF10)</f>
        <v>1.0798000000000001</v>
      </c>
      <c r="AH10" s="78">
        <f ca="1">IF(B10="","",IF(F10="","",IF(MAX(AL10:AN10)&lt;0,0,ROUND(MAX(AL10:AN10)*$AG10,2))))</f>
        <v>137.13</v>
      </c>
      <c r="AI10" s="79">
        <f ca="1">IF(B10="","",IF(F10="","",IF(MAX(AO10:AQ10)&lt;0,0,ROUND(MAX(AO10:AQ10)*$AG10,2))))</f>
        <v>170.61</v>
      </c>
      <c r="AJ10" s="80">
        <f>IF(B10="","",IF(F10="","",MAX(AL10:AN10)+MAX(AO10:AQ10)))</f>
        <v>285</v>
      </c>
      <c r="AK10" s="79">
        <f ca="1">IF(B10="","",IF(F10="","",AH10+AI10))</f>
        <v>307.74</v>
      </c>
      <c r="AL10" s="81">
        <f>IF(I10="x",0,H10)</f>
        <v>122</v>
      </c>
      <c r="AM10" s="81">
        <f>IF(K10="x",0,J10)</f>
        <v>127</v>
      </c>
      <c r="AN10" s="81">
        <f>IF(M10="x",0,L10)</f>
        <v>0</v>
      </c>
      <c r="AO10" s="81">
        <f>IF(Q10="x",0,P10)</f>
        <v>158</v>
      </c>
      <c r="AP10" s="81">
        <f>IF(S10="x",0,R10)</f>
        <v>0</v>
      </c>
      <c r="AQ10" s="81">
        <f>IF(U10="x",0,T10)</f>
        <v>0</v>
      </c>
    </row>
    <row r="11" spans="1:46" ht="15" customHeight="1" thickBot="1" x14ac:dyDescent="0.25">
      <c r="A11" s="153">
        <v>5</v>
      </c>
      <c r="B11" s="154" t="str">
        <f>IF(E11="","",VLOOKUP(E11,'[1]Athleten 2014 (2)'!A$1:C$999,2,FALSE))</f>
        <v>Ehrengruber Stefan</v>
      </c>
      <c r="C11" s="155" t="str">
        <f>IF(E11="","",IF(VLOOKUP(E11,'[1]Athleten 2014 (2)'!A$1:F$999,6,FALSE)="W","F",""))</f>
        <v/>
      </c>
      <c r="D11" s="166">
        <f>IF(E11="","",VLOOKUP(E11,'[1]Athleten 2014 (2)'!A$1:N$999,14,FALSE))</f>
        <v>33372</v>
      </c>
      <c r="E11" s="156">
        <v>4370</v>
      </c>
      <c r="F11" s="157">
        <v>61.3</v>
      </c>
      <c r="G11" s="158">
        <f ca="1">AG11</f>
        <v>1.4581</v>
      </c>
      <c r="H11" s="289">
        <v>97</v>
      </c>
      <c r="I11" s="159"/>
      <c r="J11" s="291">
        <v>102</v>
      </c>
      <c r="K11" s="290" t="s">
        <v>126</v>
      </c>
      <c r="L11" s="291">
        <v>102</v>
      </c>
      <c r="M11" s="296" t="s">
        <v>126</v>
      </c>
      <c r="N11" s="183">
        <f t="shared" ca="1" si="0"/>
        <v>141.44</v>
      </c>
      <c r="O11" s="184"/>
      <c r="P11" s="289">
        <v>117</v>
      </c>
      <c r="Q11" s="159"/>
      <c r="R11" s="292">
        <v>122</v>
      </c>
      <c r="S11" s="159"/>
      <c r="T11" s="291">
        <v>125</v>
      </c>
      <c r="U11" s="290" t="s">
        <v>126</v>
      </c>
      <c r="V11" s="84">
        <f t="shared" ca="1" si="1"/>
        <v>177.89</v>
      </c>
      <c r="W11" s="164">
        <f t="shared" si="1"/>
        <v>219</v>
      </c>
      <c r="X11" s="84">
        <f t="shared" ca="1" si="1"/>
        <v>319.33</v>
      </c>
      <c r="Z11" s="130">
        <f>IF(D11="","",YEAR(IF(D11&gt;1900,D11,IF(D11&lt;11,D11+2000,D11+1900))))</f>
        <v>1991</v>
      </c>
      <c r="AA11" s="130">
        <f>IF(Z11="","",YEAR($R$1)-(Z11))</f>
        <v>23</v>
      </c>
      <c r="AB11" s="123">
        <f>IF(AA11=17,10,IF(AA11=16,10,IF(AA11=15,20,IF(AA11=15,20,IF(AA11=14,20,)))))</f>
        <v>0</v>
      </c>
      <c r="AC11" s="123">
        <f>IF(AA11=17,20,IF(AA11=16,20,IF(AA11=15,30,IF(AA11=15,30,IF(AA11=14,30,)))))</f>
        <v>0</v>
      </c>
      <c r="AE11" s="131">
        <f>ROUND(F11,1)</f>
        <v>61.3</v>
      </c>
      <c r="AF11" s="76">
        <f ca="1">IF(ISBLANK(F11),"",IF(F11&gt;0,IF(AE11&gt;32,IF(AE11&lt;mscfmax,ROUND(10^(mwert*LOG(OFFSET(AF11,0,-1)/mscfmax)^2),4),1),2.7473)))</f>
        <v>1.4581</v>
      </c>
      <c r="AG11" s="77">
        <f ca="1">IF(C11="F",AF11+0.5,AF11)</f>
        <v>1.4581</v>
      </c>
      <c r="AH11" s="78">
        <f ca="1">IF(B11="","",IF(F11="","",IF(MAX(AL11:AN11)&lt;0,0,ROUND(MAX(AL11:AN11)*$AG11,2))))</f>
        <v>141.44</v>
      </c>
      <c r="AI11" s="79">
        <f ca="1">IF(B11="","",IF(F11="","",IF(MAX(AO11:AQ11)&lt;0,0,ROUND(MAX(AO11:AQ11)*$AG11,2))))</f>
        <v>177.89</v>
      </c>
      <c r="AJ11" s="80">
        <f>IF(B11="","",IF(F11="","",MAX(AL11:AN11)+MAX(AO11:AQ11)))</f>
        <v>219</v>
      </c>
      <c r="AK11" s="79">
        <f ca="1">IF(B11="","",IF(F11="","",AH11+AI11))</f>
        <v>319.33</v>
      </c>
      <c r="AL11" s="81">
        <f>IF(I11="x",0,H11)</f>
        <v>97</v>
      </c>
      <c r="AM11" s="81">
        <f>IF(K11="x",0,J11)</f>
        <v>0</v>
      </c>
      <c r="AN11" s="81">
        <f>IF(M11="x",0,L11)</f>
        <v>0</v>
      </c>
      <c r="AO11" s="81">
        <f>IF(Q11="x",0,P11)</f>
        <v>117</v>
      </c>
      <c r="AP11" s="81">
        <f>IF(S11="x",0,R11)</f>
        <v>122</v>
      </c>
      <c r="AQ11" s="81">
        <f>IF(U11="x",0,T11)</f>
        <v>0</v>
      </c>
    </row>
    <row r="12" spans="1:46" ht="15" customHeight="1" x14ac:dyDescent="0.2">
      <c r="A12" s="85"/>
      <c r="B12" s="86" t="s">
        <v>97</v>
      </c>
      <c r="C12" s="228" t="s">
        <v>102</v>
      </c>
      <c r="D12" s="228"/>
      <c r="E12" s="228"/>
      <c r="F12" s="228"/>
      <c r="G12" s="127">
        <v>1</v>
      </c>
      <c r="H12" s="177" t="s">
        <v>26</v>
      </c>
      <c r="I12" s="178"/>
      <c r="J12" s="178"/>
      <c r="K12" s="178"/>
      <c r="L12" s="178"/>
      <c r="M12" s="179"/>
      <c r="N12" s="214">
        <f t="shared" ca="1" si="0"/>
        <v>708.7</v>
      </c>
      <c r="O12" s="215"/>
      <c r="P12" s="177" t="s">
        <v>27</v>
      </c>
      <c r="Q12" s="178"/>
      <c r="R12" s="178"/>
      <c r="S12" s="178"/>
      <c r="T12" s="178"/>
      <c r="U12" s="178"/>
      <c r="V12" s="75">
        <f ca="1">AI12</f>
        <v>852.24</v>
      </c>
      <c r="W12" s="87" t="s">
        <v>28</v>
      </c>
      <c r="X12" s="75">
        <f t="shared" ref="X12:X24" ca="1" si="2">AK12</f>
        <v>1560.9399999999998</v>
      </c>
      <c r="Z12" s="123" t="s">
        <v>108</v>
      </c>
      <c r="AA12" s="123">
        <f>G12</f>
        <v>1</v>
      </c>
      <c r="AB12" s="123"/>
      <c r="AC12" s="123"/>
      <c r="AE12" s="124">
        <f>LARGE(AB7:AB11,1)</f>
        <v>10</v>
      </c>
      <c r="AF12" s="124">
        <f>LARGE(AC7:AC11,1)</f>
        <v>20</v>
      </c>
      <c r="AG12" s="125" t="s">
        <v>103</v>
      </c>
      <c r="AH12" s="89">
        <f ca="1">SUM(AH7:AH11)</f>
        <v>708.7</v>
      </c>
      <c r="AI12" s="79">
        <f ca="1">SUM(AI7:AI11)</f>
        <v>852.24</v>
      </c>
      <c r="AJ12" s="90" t="s">
        <v>28</v>
      </c>
      <c r="AK12" s="79">
        <f ca="1">SUM(AK7:AK11)</f>
        <v>1560.9399999999998</v>
      </c>
      <c r="AL12" s="91"/>
      <c r="AM12" s="91"/>
      <c r="AN12" s="92"/>
      <c r="AO12" s="91"/>
      <c r="AP12" s="91"/>
      <c r="AQ12" s="92"/>
      <c r="AR12" s="93" t="s">
        <v>34</v>
      </c>
      <c r="AS12" s="94" t="s">
        <v>35</v>
      </c>
      <c r="AT12" s="95">
        <f ca="1">IF(AH24=0,0,IF(AI24=0,0,IF(AND(SIGN(AK24)=SIGN(AI24),SIGN(AK24)=SIGN(AH24)),0,1)))</f>
        <v>0</v>
      </c>
    </row>
    <row r="13" spans="1:46" ht="15" customHeight="1" x14ac:dyDescent="0.2">
      <c r="A13" s="85"/>
      <c r="B13" s="224" t="s">
        <v>124</v>
      </c>
      <c r="C13" s="224"/>
      <c r="D13" s="224"/>
      <c r="E13" s="224"/>
      <c r="F13" s="224"/>
      <c r="G13" s="225"/>
      <c r="H13" s="234" t="s">
        <v>101</v>
      </c>
      <c r="I13" s="235"/>
      <c r="J13" s="235"/>
      <c r="K13" s="235"/>
      <c r="L13" s="235"/>
      <c r="M13" s="236"/>
      <c r="N13" s="212">
        <f>AB13</f>
        <v>10</v>
      </c>
      <c r="O13" s="213"/>
      <c r="P13" s="207" t="s">
        <v>101</v>
      </c>
      <c r="Q13" s="208"/>
      <c r="R13" s="208"/>
      <c r="S13" s="208"/>
      <c r="T13" s="208"/>
      <c r="U13" s="208"/>
      <c r="V13" s="83">
        <f>AC13</f>
        <v>20</v>
      </c>
      <c r="W13" s="96" t="s">
        <v>29</v>
      </c>
      <c r="X13" s="83">
        <f t="shared" si="2"/>
        <v>30</v>
      </c>
      <c r="Z13" s="123"/>
      <c r="AA13" s="123" t="s">
        <v>106</v>
      </c>
      <c r="AB13" s="123">
        <f>IF(G12=1,AE12,IF(G12=2,SUM(AE12:AE13),IF(G12=3,SUM(AE12:AE14),0)))</f>
        <v>10</v>
      </c>
      <c r="AC13" s="123">
        <f>IF(G12=1,AF12,IF(G12=2,SUM(AF12:AF13),IF(G12=3,SUM(AF12:AF14),0)))</f>
        <v>20</v>
      </c>
      <c r="AE13" s="124">
        <f>LARGE(AB7:AB11,2)</f>
        <v>0</v>
      </c>
      <c r="AF13" s="124">
        <f>LARGE(AC7:AC11,2)</f>
        <v>0</v>
      </c>
      <c r="AG13" s="125" t="s">
        <v>104</v>
      </c>
      <c r="AH13" s="101">
        <f>N13</f>
        <v>10</v>
      </c>
      <c r="AI13" s="98">
        <f>V13</f>
        <v>20</v>
      </c>
      <c r="AJ13" s="97" t="s">
        <v>29</v>
      </c>
      <c r="AK13" s="98">
        <f>SUM(AH13+AI13)</f>
        <v>30</v>
      </c>
      <c r="AL13" s="91"/>
      <c r="AM13" s="91"/>
      <c r="AN13" s="92"/>
      <c r="AO13" s="91"/>
      <c r="AP13" s="91"/>
      <c r="AQ13" s="92"/>
      <c r="AR13" s="48" t="s">
        <v>36</v>
      </c>
      <c r="AS13" s="48" t="s">
        <v>37</v>
      </c>
    </row>
    <row r="14" spans="1:46" ht="15" customHeight="1" x14ac:dyDescent="0.2">
      <c r="A14" s="85"/>
      <c r="B14" s="224"/>
      <c r="C14" s="224"/>
      <c r="D14" s="224"/>
      <c r="E14" s="224"/>
      <c r="F14" s="224"/>
      <c r="G14" s="225"/>
      <c r="H14" s="216" t="s">
        <v>30</v>
      </c>
      <c r="I14" s="217"/>
      <c r="J14" s="217"/>
      <c r="K14" s="217"/>
      <c r="L14" s="217"/>
      <c r="M14" s="229"/>
      <c r="N14" s="218">
        <f t="shared" ref="N14:N21" ca="1" si="3">AH14</f>
        <v>718.7</v>
      </c>
      <c r="O14" s="219"/>
      <c r="P14" s="216" t="s">
        <v>30</v>
      </c>
      <c r="Q14" s="217"/>
      <c r="R14" s="217"/>
      <c r="S14" s="217"/>
      <c r="T14" s="217"/>
      <c r="U14" s="217"/>
      <c r="V14" s="99">
        <f t="shared" ref="V14:V21" ca="1" si="4">AI14</f>
        <v>872.24</v>
      </c>
      <c r="W14" s="100" t="s">
        <v>30</v>
      </c>
      <c r="X14" s="99">
        <f t="shared" ca="1" si="2"/>
        <v>1590.9399999999998</v>
      </c>
      <c r="Z14" s="123"/>
      <c r="AA14" s="123"/>
      <c r="AB14" s="123"/>
      <c r="AC14" s="123"/>
      <c r="AE14" s="124">
        <f>LARGE(AB7:AB11,3)</f>
        <v>0</v>
      </c>
      <c r="AF14" s="124">
        <f>LARGE(AC7:AC11,3)</f>
        <v>0</v>
      </c>
      <c r="AG14" s="125" t="s">
        <v>105</v>
      </c>
      <c r="AH14" s="101">
        <f ca="1">AH12+AH13</f>
        <v>718.7</v>
      </c>
      <c r="AI14" s="98">
        <f ca="1">AI12+AI13</f>
        <v>872.24</v>
      </c>
      <c r="AJ14" s="97" t="s">
        <v>30</v>
      </c>
      <c r="AK14" s="102">
        <f ca="1">AK12+AK13</f>
        <v>1590.9399999999998</v>
      </c>
      <c r="AL14" s="91"/>
      <c r="AM14" s="91"/>
      <c r="AN14" s="92"/>
      <c r="AO14" s="91"/>
      <c r="AP14" s="91"/>
      <c r="AQ14" s="92"/>
      <c r="AR14" s="103" t="s">
        <v>38</v>
      </c>
      <c r="AS14" s="103" t="s">
        <v>39</v>
      </c>
    </row>
    <row r="15" spans="1:46" ht="15" customHeight="1" thickBot="1" x14ac:dyDescent="0.25">
      <c r="A15" s="104"/>
      <c r="B15" s="226"/>
      <c r="C15" s="226"/>
      <c r="D15" s="226"/>
      <c r="E15" s="226"/>
      <c r="F15" s="226"/>
      <c r="G15" s="227"/>
      <c r="H15" s="180" t="s">
        <v>31</v>
      </c>
      <c r="I15" s="181"/>
      <c r="J15" s="181"/>
      <c r="K15" s="181"/>
      <c r="L15" s="181"/>
      <c r="M15" s="182"/>
      <c r="N15" s="183">
        <f t="shared" ca="1" si="3"/>
        <v>141.62</v>
      </c>
      <c r="O15" s="184"/>
      <c r="P15" s="180" t="s">
        <v>31</v>
      </c>
      <c r="Q15" s="181"/>
      <c r="R15" s="181"/>
      <c r="S15" s="181"/>
      <c r="T15" s="181"/>
      <c r="U15" s="181"/>
      <c r="V15" s="84">
        <f t="shared" ca="1" si="4"/>
        <v>134.97000000000014</v>
      </c>
      <c r="W15" s="105" t="s">
        <v>32</v>
      </c>
      <c r="X15" s="84">
        <f t="shared" ca="1" si="2"/>
        <v>276.58999999999992</v>
      </c>
      <c r="Z15" s="123" t="s">
        <v>99</v>
      </c>
      <c r="AA15" s="123" t="s">
        <v>100</v>
      </c>
      <c r="AB15" s="123" t="s">
        <v>15</v>
      </c>
      <c r="AC15" s="123" t="s">
        <v>16</v>
      </c>
      <c r="AE15" s="88"/>
      <c r="AF15" s="176"/>
      <c r="AG15" s="88"/>
      <c r="AH15" s="106">
        <f ca="1">AH14-AH23</f>
        <v>141.62</v>
      </c>
      <c r="AI15" s="107">
        <f ca="1">AI14-AI23</f>
        <v>134.97000000000014</v>
      </c>
      <c r="AJ15" s="108" t="s">
        <v>32</v>
      </c>
      <c r="AK15" s="107">
        <f ca="1">AK14-AK23</f>
        <v>276.58999999999992</v>
      </c>
      <c r="AL15" s="91"/>
      <c r="AM15" s="91"/>
      <c r="AN15" s="92"/>
      <c r="AO15" s="91"/>
      <c r="AP15" s="91"/>
      <c r="AQ15" s="92"/>
      <c r="AR15" s="103" t="s">
        <v>40</v>
      </c>
      <c r="AS15" s="103" t="s">
        <v>41</v>
      </c>
    </row>
    <row r="16" spans="1:46" ht="15" customHeight="1" x14ac:dyDescent="0.2">
      <c r="A16" s="134">
        <v>6</v>
      </c>
      <c r="B16" s="135" t="str">
        <f>IF(E16="","",VLOOKUP(E16,'[1]Athleten 2014 (2)'!A$1:C$999,2,FALSE))</f>
        <v>Wallner Matthias</v>
      </c>
      <c r="C16" s="136" t="str">
        <f>IF(E16="","",IF(VLOOKUP(E16,'[1]Athleten 2014 (2)'!A$1:F$999,6,FALSE)="W","F",""))</f>
        <v/>
      </c>
      <c r="D16" s="161">
        <f>IF(E16="","",VLOOKUP(E16,'[1]Athleten 2014 (2)'!A$1:N$999,14,FALSE))</f>
        <v>34386</v>
      </c>
      <c r="E16" s="137">
        <v>4745</v>
      </c>
      <c r="F16" s="138">
        <v>89.3</v>
      </c>
      <c r="G16" s="74">
        <f ca="1">AG16</f>
        <v>1.1671</v>
      </c>
      <c r="H16" s="284">
        <v>95</v>
      </c>
      <c r="I16" s="147"/>
      <c r="J16" s="295">
        <v>100</v>
      </c>
      <c r="K16" s="147"/>
      <c r="L16" s="298">
        <v>105</v>
      </c>
      <c r="M16" s="297" t="s">
        <v>126</v>
      </c>
      <c r="N16" s="214">
        <f t="shared" ca="1" si="3"/>
        <v>116.71</v>
      </c>
      <c r="O16" s="215"/>
      <c r="P16" s="284">
        <v>120</v>
      </c>
      <c r="Q16" s="147"/>
      <c r="R16" s="295">
        <v>125</v>
      </c>
      <c r="S16" s="147"/>
      <c r="T16" s="298">
        <v>130</v>
      </c>
      <c r="U16" s="299" t="s">
        <v>126</v>
      </c>
      <c r="V16" s="75">
        <f t="shared" ca="1" si="4"/>
        <v>145.88999999999999</v>
      </c>
      <c r="W16" s="162">
        <f>AJ16</f>
        <v>225</v>
      </c>
      <c r="X16" s="75">
        <f t="shared" ca="1" si="2"/>
        <v>262.59999999999997</v>
      </c>
      <c r="Z16" s="130">
        <f>IF(D16="","",YEAR(IF(D16&gt;1900,D16,IF(D16&lt;11,D16+2000,D16+1900))))</f>
        <v>1994</v>
      </c>
      <c r="AA16" s="130">
        <f>IF(Z16="","",YEAR($R$1)-(Z16))</f>
        <v>20</v>
      </c>
      <c r="AB16" s="123">
        <f>IF(AA16=17,10,IF(AA16=16,10,IF(AA16=15,20,IF(AA16=15,20,IF(AA16=14,20,)))))</f>
        <v>0</v>
      </c>
      <c r="AC16" s="123">
        <f>IF(AA16=17,20,IF(AA16=16,20,IF(AA16=15,30,IF(AA16=15,30,IF(AA16=14,30,)))))</f>
        <v>0</v>
      </c>
      <c r="AE16" s="131">
        <f>ROUND(F16,1)</f>
        <v>89.3</v>
      </c>
      <c r="AF16" s="76">
        <f ca="1">IF(ISBLANK(F16),"",IF(F16&gt;0,IF(AE16&gt;32,IF(AE16&lt;mscfmax,ROUND(10^(mwert*LOG(OFFSET(AF16,0,-1)/mscfmax)^2),4),1),2.7473)))</f>
        <v>1.1671</v>
      </c>
      <c r="AG16" s="109">
        <f ca="1">IF(C16="F",AF16+0.5,AF16)</f>
        <v>1.1671</v>
      </c>
      <c r="AH16" s="110">
        <f ca="1">IF(B16="","",IF(F16="","",IF(MAX(AL16:AN16)&lt;0,0,ROUND(MAX(AL16:AN16)*$AG16,2))))</f>
        <v>116.71</v>
      </c>
      <c r="AI16" s="98">
        <f ca="1">IF(B16="","",IF(F16="","",IF(MAX(AO16:AQ16)&lt;0,0,ROUND(MAX(AO16:AQ16)*$AG16,2))))</f>
        <v>145.88999999999999</v>
      </c>
      <c r="AJ16" s="111">
        <f>IF(B16="","",IF(F16="","",MAX(AL16:AN16)+MAX(AO16:AQ16)))</f>
        <v>225</v>
      </c>
      <c r="AK16" s="98">
        <f ca="1">IF(B16="","",IF(F16="","",AH16+AI16))</f>
        <v>262.59999999999997</v>
      </c>
      <c r="AL16" s="81">
        <f>IF(I16="x",0,H16)</f>
        <v>95</v>
      </c>
      <c r="AM16" s="81">
        <f>IF(K16="x",0,J16)</f>
        <v>100</v>
      </c>
      <c r="AN16" s="81">
        <f>IF(M16="x",0,L16)</f>
        <v>0</v>
      </c>
      <c r="AO16" s="81">
        <f>IF(Q16="x",0,P16)</f>
        <v>120</v>
      </c>
      <c r="AP16" s="81">
        <f>IF(S16="x",0,R16)</f>
        <v>125</v>
      </c>
      <c r="AQ16" s="81">
        <f>IF(U16="x",0,T16)</f>
        <v>0</v>
      </c>
      <c r="AR16" s="103" t="s">
        <v>46</v>
      </c>
      <c r="AS16" s="103" t="s">
        <v>47</v>
      </c>
    </row>
    <row r="17" spans="1:45" ht="15" customHeight="1" x14ac:dyDescent="0.2">
      <c r="A17" s="139">
        <v>7</v>
      </c>
      <c r="B17" s="140" t="str">
        <f>IF(E17="","",VLOOKUP(E17,'[1]Athleten 2014 (2)'!A$1:C$999,2,FALSE))</f>
        <v>Ceidl Martin</v>
      </c>
      <c r="C17" s="141" t="str">
        <f>IF(E17="","",IF(VLOOKUP(E17,'[1]Athleten 2014 (2)'!A$1:F$999,6,FALSE)="W","F",""))</f>
        <v/>
      </c>
      <c r="D17" s="161">
        <f>IF(E17="","",VLOOKUP(E17,'[1]Athleten 2014 (2)'!A$1:N$999,14,FALSE))</f>
        <v>33005</v>
      </c>
      <c r="E17" s="142">
        <v>4586</v>
      </c>
      <c r="F17" s="143">
        <v>94</v>
      </c>
      <c r="G17" s="82">
        <f ca="1">AG17</f>
        <v>1.1408</v>
      </c>
      <c r="H17" s="294">
        <v>102</v>
      </c>
      <c r="I17" s="293" t="s">
        <v>126</v>
      </c>
      <c r="J17" s="286">
        <v>102</v>
      </c>
      <c r="K17" s="148"/>
      <c r="L17" s="286">
        <v>107</v>
      </c>
      <c r="M17" s="149"/>
      <c r="N17" s="212">
        <f t="shared" ca="1" si="3"/>
        <v>122.07</v>
      </c>
      <c r="O17" s="213"/>
      <c r="P17" s="285">
        <v>130</v>
      </c>
      <c r="Q17" s="148"/>
      <c r="R17" s="286">
        <v>136</v>
      </c>
      <c r="S17" s="148"/>
      <c r="T17" s="288">
        <v>139</v>
      </c>
      <c r="U17" s="293" t="s">
        <v>126</v>
      </c>
      <c r="V17" s="83">
        <f t="shared" ca="1" si="4"/>
        <v>155.15</v>
      </c>
      <c r="W17" s="163">
        <f>AJ17</f>
        <v>243</v>
      </c>
      <c r="X17" s="83">
        <f t="shared" ca="1" si="2"/>
        <v>277.22000000000003</v>
      </c>
      <c r="Z17" s="130">
        <f>IF(D17="","",YEAR(IF(D17&gt;1900,D17,IF(D17&lt;11,D17+2000,D17+1900))))</f>
        <v>1990</v>
      </c>
      <c r="AA17" s="130">
        <f>IF(Z17="","",YEAR($R$1)-(Z17))</f>
        <v>24</v>
      </c>
      <c r="AB17" s="123">
        <f>IF(AA17=17,10,IF(AA17=16,10,IF(AA17=15,20,IF(AA17=15,20,IF(AA17=14,20,)))))</f>
        <v>0</v>
      </c>
      <c r="AC17" s="123">
        <f>IF(AA17=17,20,IF(AA17=16,20,IF(AA17=15,30,IF(AA17=15,30,IF(AA17=14,30,)))))</f>
        <v>0</v>
      </c>
      <c r="AE17" s="131">
        <f>ROUND(F17,1)</f>
        <v>94</v>
      </c>
      <c r="AF17" s="76">
        <f ca="1">IF(ISBLANK(F17),"",IF(F17&gt;0,IF(AE17&gt;32,IF(AE17&lt;mscfmax,ROUND(10^(mwert*LOG(OFFSET(AF17,0,-1)/mscfmax)^2),4),1),2.7473)))</f>
        <v>1.1408</v>
      </c>
      <c r="AG17" s="77">
        <f ca="1">IF(C17="F",AF17+0.5,AF17)</f>
        <v>1.1408</v>
      </c>
      <c r="AH17" s="110">
        <f ca="1">IF(B17="","",IF(F17="","",IF(MAX(AL17:AN17)&lt;0,0,ROUND(MAX(AL17:AN17)*$AG17,2))))</f>
        <v>122.07</v>
      </c>
      <c r="AI17" s="98">
        <f ca="1">IF(B17="","",IF(F17="","",IF(MAX(AO17:AQ17)&lt;0,0,ROUND(MAX(AO17:AQ17)*$AG17,2))))</f>
        <v>155.15</v>
      </c>
      <c r="AJ17" s="80">
        <f>IF(B17="","",IF(F17="","",MAX(AL17:AN17)+MAX(AO17:AQ17)))</f>
        <v>243</v>
      </c>
      <c r="AK17" s="79">
        <f ca="1">IF(B17="","",IF(F17="","",AH17+AI17))</f>
        <v>277.22000000000003</v>
      </c>
      <c r="AL17" s="81">
        <f>IF(I17="x",0,H17)</f>
        <v>0</v>
      </c>
      <c r="AM17" s="81">
        <f>IF(K17="x",0,J17)</f>
        <v>102</v>
      </c>
      <c r="AN17" s="81">
        <f>IF(M17="x",0,L17)</f>
        <v>107</v>
      </c>
      <c r="AO17" s="81">
        <f>IF(Q17="x",0,P17)</f>
        <v>130</v>
      </c>
      <c r="AP17" s="81">
        <f>IF(S17="x",0,R17)</f>
        <v>136</v>
      </c>
      <c r="AQ17" s="81">
        <f>IF(U17="x",0,T17)</f>
        <v>0</v>
      </c>
      <c r="AR17" s="103" t="s">
        <v>49</v>
      </c>
      <c r="AS17" s="103" t="s">
        <v>50</v>
      </c>
    </row>
    <row r="18" spans="1:45" ht="15" customHeight="1" x14ac:dyDescent="0.2">
      <c r="A18" s="139">
        <v>8</v>
      </c>
      <c r="B18" s="140" t="str">
        <f>IF(E18="","",VLOOKUP(E18,'[1]Athleten 2014 (2)'!A$1:C$999,2,FALSE))</f>
        <v>Lenardt Matthias</v>
      </c>
      <c r="C18" s="141" t="str">
        <f>IF(E18="","",IF(VLOOKUP(E18,'[1]Athleten 2014 (2)'!A$1:F$999,6,FALSE)="W","F",""))</f>
        <v/>
      </c>
      <c r="D18" s="161">
        <f>IF(E18="","",VLOOKUP(E18,'[1]Athleten 2014 (2)'!A$1:N$999,14,FALSE))</f>
        <v>33033</v>
      </c>
      <c r="E18" s="142">
        <v>4666</v>
      </c>
      <c r="F18" s="143">
        <v>84.3</v>
      </c>
      <c r="G18" s="82">
        <f ca="1">AG18</f>
        <v>1.2</v>
      </c>
      <c r="H18" s="285">
        <v>80</v>
      </c>
      <c r="I18" s="148"/>
      <c r="J18" s="286">
        <v>85</v>
      </c>
      <c r="K18" s="148"/>
      <c r="L18" s="288">
        <v>90</v>
      </c>
      <c r="M18" s="287" t="s">
        <v>126</v>
      </c>
      <c r="N18" s="212">
        <f t="shared" ca="1" si="3"/>
        <v>102</v>
      </c>
      <c r="O18" s="213"/>
      <c r="P18" s="285">
        <v>105</v>
      </c>
      <c r="Q18" s="148"/>
      <c r="R18" s="288">
        <v>110</v>
      </c>
      <c r="S18" s="293" t="s">
        <v>126</v>
      </c>
      <c r="T18" s="286">
        <v>112</v>
      </c>
      <c r="U18" s="148"/>
      <c r="V18" s="83">
        <f t="shared" ca="1" si="4"/>
        <v>134.4</v>
      </c>
      <c r="W18" s="163">
        <f>AJ18</f>
        <v>197</v>
      </c>
      <c r="X18" s="83">
        <f t="shared" ca="1" si="2"/>
        <v>236.4</v>
      </c>
      <c r="Z18" s="130">
        <f>IF(D18="","",YEAR(IF(D18&gt;1900,D18,IF(D18&lt;11,D18+2000,D18+1900))))</f>
        <v>1990</v>
      </c>
      <c r="AA18" s="130">
        <f>IF(Z18="","",YEAR($R$1)-(Z18))</f>
        <v>24</v>
      </c>
      <c r="AB18" s="123">
        <f>IF(AA18=17,10,IF(AA18=16,10,IF(AA18=15,20,IF(AA18=15,20,IF(AA18=14,20,)))))</f>
        <v>0</v>
      </c>
      <c r="AC18" s="123">
        <f>IF(AA18=17,20,IF(AA18=16,20,IF(AA18=15,30,IF(AA18=15,30,IF(AA18=14,30,)))))</f>
        <v>0</v>
      </c>
      <c r="AE18" s="131">
        <f>ROUND(F18,1)</f>
        <v>84.3</v>
      </c>
      <c r="AF18" s="76">
        <f ca="1">IF(ISBLANK(F18),"",IF(F18&gt;0,IF(AE18&gt;32,IF(AE18&lt;mscfmax,ROUND(10^(mwert*LOG(OFFSET(AF18,0,-1)/mscfmax)^2),4),1),2.7473)))</f>
        <v>1.2</v>
      </c>
      <c r="AG18" s="77">
        <f ca="1">IF(C18="F",AF18+0.5,AF18)</f>
        <v>1.2</v>
      </c>
      <c r="AH18" s="110">
        <f ca="1">IF(B18="","",IF(F18="","",IF(MAX(AL18:AN18)&lt;0,0,ROUND(MAX(AL18:AN18)*$AG18,2))))</f>
        <v>102</v>
      </c>
      <c r="AI18" s="98">
        <f ca="1">IF(B18="","",IF(F18="","",IF(MAX(AO18:AQ18)&lt;0,0,ROUND(MAX(AO18:AQ18)*$AG18,2))))</f>
        <v>134.4</v>
      </c>
      <c r="AJ18" s="80">
        <f>IF(B18="","",IF(F18="","",MAX(AL18:AN18)+MAX(AO18:AQ18)))</f>
        <v>197</v>
      </c>
      <c r="AK18" s="79">
        <f ca="1">IF(B18="","",IF(F18="","",AH18+AI18))</f>
        <v>236.4</v>
      </c>
      <c r="AL18" s="81">
        <f>IF(I18="x",0,H18)</f>
        <v>80</v>
      </c>
      <c r="AM18" s="81">
        <f>IF(K18="x",0,J18)</f>
        <v>85</v>
      </c>
      <c r="AN18" s="81">
        <f>IF(M18="x",0,L18)</f>
        <v>0</v>
      </c>
      <c r="AO18" s="81">
        <f>IF(Q18="x",0,P18)</f>
        <v>105</v>
      </c>
      <c r="AP18" s="81">
        <f>IF(S18="x",0,R18)</f>
        <v>0</v>
      </c>
      <c r="AQ18" s="81">
        <f>IF(U18="x",0,T18)</f>
        <v>112</v>
      </c>
      <c r="AR18" s="103" t="s">
        <v>53</v>
      </c>
      <c r="AS18" s="103" t="s">
        <v>54</v>
      </c>
    </row>
    <row r="19" spans="1:45" ht="15" customHeight="1" x14ac:dyDescent="0.2">
      <c r="A19" s="139">
        <v>9</v>
      </c>
      <c r="B19" s="140" t="str">
        <f>IF(E19="","",VLOOKUP(E19,'[1]Athleten 2014 (2)'!A$1:C$999,2,FALSE))</f>
        <v>Legel Bernhard</v>
      </c>
      <c r="C19" s="141" t="str">
        <f>IF(E19="","",IF(VLOOKUP(E19,'[1]Athleten 2014 (2)'!A$1:F$999,6,FALSE)="W","F",""))</f>
        <v/>
      </c>
      <c r="D19" s="161">
        <f>IF(E19="","",VLOOKUP(E19,'[1]Athleten 2014 (2)'!A$1:N$999,14,FALSE))</f>
        <v>34068</v>
      </c>
      <c r="E19" s="142">
        <v>4624</v>
      </c>
      <c r="F19" s="143">
        <v>67.400000000000006</v>
      </c>
      <c r="G19" s="82">
        <f ca="1">AG19</f>
        <v>1.3658999999999999</v>
      </c>
      <c r="H19" s="285">
        <v>80</v>
      </c>
      <c r="I19" s="148"/>
      <c r="J19" s="286">
        <v>86</v>
      </c>
      <c r="K19" s="148"/>
      <c r="L19" s="288">
        <v>91</v>
      </c>
      <c r="M19" s="287" t="s">
        <v>126</v>
      </c>
      <c r="N19" s="212">
        <f t="shared" ca="1" si="3"/>
        <v>117.47</v>
      </c>
      <c r="O19" s="213"/>
      <c r="P19" s="285">
        <v>113</v>
      </c>
      <c r="Q19" s="148"/>
      <c r="R19" s="286">
        <v>118</v>
      </c>
      <c r="S19" s="148"/>
      <c r="T19" s="288">
        <v>121</v>
      </c>
      <c r="U19" s="293" t="s">
        <v>126</v>
      </c>
      <c r="V19" s="83">
        <f t="shared" ca="1" si="4"/>
        <v>161.18</v>
      </c>
      <c r="W19" s="163">
        <f>AJ19</f>
        <v>204</v>
      </c>
      <c r="X19" s="83">
        <f t="shared" ca="1" si="2"/>
        <v>278.64999999999998</v>
      </c>
      <c r="Z19" s="130">
        <f>IF(D19="","",YEAR(IF(D19&gt;1900,D19,IF(D19&lt;11,D19+2000,D19+1900))))</f>
        <v>1993</v>
      </c>
      <c r="AA19" s="130">
        <f>IF(Z19="","",YEAR($R$1)-(Z19))</f>
        <v>21</v>
      </c>
      <c r="AB19" s="123">
        <f>IF(AA19=17,10,IF(AA19=16,10,IF(AA19=15,20,IF(AA19=15,20,IF(AA19=14,20,)))))</f>
        <v>0</v>
      </c>
      <c r="AC19" s="123">
        <f>IF(AA19=17,20,IF(AA19=16,20,IF(AA19=15,30,IF(AA19=15,30,IF(AA19=14,30,)))))</f>
        <v>0</v>
      </c>
      <c r="AE19" s="131">
        <f>ROUND(F19,1)</f>
        <v>67.400000000000006</v>
      </c>
      <c r="AF19" s="76">
        <f ca="1">IF(ISBLANK(F19),"",IF(F19&gt;0,IF(AE19&gt;32,IF(AE19&lt;mscfmax,ROUND(10^(mwert*LOG(OFFSET(AF19,0,-1)/mscfmax)^2),4),1),2.7473)))</f>
        <v>1.3658999999999999</v>
      </c>
      <c r="AG19" s="77">
        <f ca="1">IF(C19="F",AF19+0.5,AF19)</f>
        <v>1.3658999999999999</v>
      </c>
      <c r="AH19" s="110">
        <f ca="1">IF(B19="","",IF(F19="","",IF(MAX(AL19:AN19)&lt;0,0,ROUND(MAX(AL19:AN19)*$AG19,2))))</f>
        <v>117.47</v>
      </c>
      <c r="AI19" s="98">
        <f ca="1">IF(B19="","",IF(F19="","",IF(MAX(AO19:AQ19)&lt;0,0,ROUND(MAX(AO19:AQ19)*$AG19,2))))</f>
        <v>161.18</v>
      </c>
      <c r="AJ19" s="80">
        <f>IF(B19="","",IF(F19="","",MAX(AL19:AN19)+MAX(AO19:AQ19)))</f>
        <v>204</v>
      </c>
      <c r="AK19" s="79">
        <f ca="1">IF(B19="","",IF(F19="","",AH19+AI19))</f>
        <v>278.64999999999998</v>
      </c>
      <c r="AL19" s="81">
        <f>IF(I19="x",0,H19)</f>
        <v>80</v>
      </c>
      <c r="AM19" s="81">
        <f>IF(K19="x",0,J19)</f>
        <v>86</v>
      </c>
      <c r="AN19" s="81">
        <f>IF(M19="x",0,L19)</f>
        <v>0</v>
      </c>
      <c r="AO19" s="81">
        <f>IF(Q19="x",0,P19)</f>
        <v>113</v>
      </c>
      <c r="AP19" s="81">
        <f>IF(S19="x",0,R19)</f>
        <v>118</v>
      </c>
      <c r="AQ19" s="81">
        <f>IF(U19="x",0,T19)</f>
        <v>0</v>
      </c>
      <c r="AR19" s="103" t="s">
        <v>55</v>
      </c>
      <c r="AS19" s="103" t="s">
        <v>56</v>
      </c>
    </row>
    <row r="20" spans="1:45" ht="15" customHeight="1" thickBot="1" x14ac:dyDescent="0.25">
      <c r="A20" s="153">
        <v>10</v>
      </c>
      <c r="B20" s="154" t="str">
        <f>IF(E20="","",VLOOKUP(E20,'[1]Athleten 2014 (2)'!A$1:C$999,2,FALSE))</f>
        <v>Legel Christoph</v>
      </c>
      <c r="C20" s="155" t="str">
        <f>IF(E20="","",IF(VLOOKUP(E20,'[1]Athleten 2014 (2)'!A$1:F$999,6,FALSE)="W","F",""))</f>
        <v/>
      </c>
      <c r="D20" s="166">
        <f>IF(E20="","",VLOOKUP(E20,'[1]Athleten 2014 (2)'!A$1:N$999,14,FALSE))</f>
        <v>33382</v>
      </c>
      <c r="E20" s="156">
        <v>4635</v>
      </c>
      <c r="F20" s="157">
        <v>82.6</v>
      </c>
      <c r="G20" s="158">
        <f ca="1">AG20</f>
        <v>1.2124999999999999</v>
      </c>
      <c r="H20" s="289">
        <v>92</v>
      </c>
      <c r="I20" s="159"/>
      <c r="J20" s="291">
        <v>98</v>
      </c>
      <c r="K20" s="290" t="s">
        <v>126</v>
      </c>
      <c r="L20" s="292">
        <v>98</v>
      </c>
      <c r="M20" s="160"/>
      <c r="N20" s="183">
        <f t="shared" ca="1" si="3"/>
        <v>118.83</v>
      </c>
      <c r="O20" s="184"/>
      <c r="P20" s="289">
        <v>116</v>
      </c>
      <c r="Q20" s="159"/>
      <c r="R20" s="291">
        <v>122</v>
      </c>
      <c r="S20" s="290" t="s">
        <v>126</v>
      </c>
      <c r="T20" s="291">
        <v>122</v>
      </c>
      <c r="U20" s="290" t="s">
        <v>126</v>
      </c>
      <c r="V20" s="84">
        <f t="shared" ca="1" si="4"/>
        <v>140.65</v>
      </c>
      <c r="W20" s="164">
        <f>AJ20</f>
        <v>214</v>
      </c>
      <c r="X20" s="84">
        <f t="shared" ca="1" si="2"/>
        <v>259.48</v>
      </c>
      <c r="Z20" s="130">
        <f>IF(D20="","",YEAR(IF(D20&gt;1900,D20,IF(D20&lt;11,D20+2000,D20+1900))))</f>
        <v>1991</v>
      </c>
      <c r="AA20" s="130">
        <f>IF(Z20="","",YEAR($R$1)-(Z20))</f>
        <v>23</v>
      </c>
      <c r="AB20" s="123">
        <f>IF(AA20=17,10,IF(AA20=16,10,IF(AA20=15,20,IF(AA20=15,20,IF(AA20=14,20,)))))</f>
        <v>0</v>
      </c>
      <c r="AC20" s="123">
        <f>IF(AA20=17,20,IF(AA20=16,20,IF(AA20=15,30,IF(AA20=15,30,IF(AA20=14,30,)))))</f>
        <v>0</v>
      </c>
      <c r="AE20" s="131">
        <f>ROUND(F20,1)</f>
        <v>82.6</v>
      </c>
      <c r="AF20" s="76">
        <f ca="1">IF(ISBLANK(F20),"",IF(F20&gt;0,IF(AE20&gt;32,IF(AE20&lt;mscfmax,ROUND(10^(mwert*LOG(OFFSET(AF20,0,-1)/mscfmax)^2),4),1),2.7473)))</f>
        <v>1.2124999999999999</v>
      </c>
      <c r="AG20" s="77">
        <f ca="1">IF(C20="F",AF20+0.5,AF20)</f>
        <v>1.2124999999999999</v>
      </c>
      <c r="AH20" s="110">
        <f ca="1">IF(B20="","",IF(F20="","",IF(MAX(AL20:AN20)&lt;0,0,ROUND(MAX(AL20:AN20)*$AG20,2))))</f>
        <v>118.83</v>
      </c>
      <c r="AI20" s="98">
        <f ca="1">IF(B20="","",IF(F20="","",IF(MAX(AO20:AQ20)&lt;0,0,ROUND(MAX(AO20:AQ20)*$AG20,2))))</f>
        <v>140.65</v>
      </c>
      <c r="AJ20" s="80">
        <f>IF(B20="","",IF(F20="","",MAX(AL20:AN20)+MAX(AO20:AQ20)))</f>
        <v>214</v>
      </c>
      <c r="AK20" s="79">
        <f ca="1">IF(B20="","",IF(F20="","",AH20+AI20))</f>
        <v>259.48</v>
      </c>
      <c r="AL20" s="81">
        <f>IF(I20="x",0,H20)</f>
        <v>92</v>
      </c>
      <c r="AM20" s="81">
        <f>IF(K20="x",0,J20)</f>
        <v>0</v>
      </c>
      <c r="AN20" s="81">
        <f>IF(M20="x",0,L20)</f>
        <v>98</v>
      </c>
      <c r="AO20" s="81">
        <f>IF(Q20="x",0,P20)</f>
        <v>116</v>
      </c>
      <c r="AP20" s="81">
        <f>IF(S20="x",0,R20)</f>
        <v>0</v>
      </c>
      <c r="AQ20" s="81">
        <f>IF(U20="x",0,T20)</f>
        <v>0</v>
      </c>
      <c r="AR20" s="103" t="s">
        <v>57</v>
      </c>
      <c r="AS20" s="103" t="s">
        <v>58</v>
      </c>
    </row>
    <row r="21" spans="1:45" ht="15" customHeight="1" x14ac:dyDescent="0.2">
      <c r="A21" s="112"/>
      <c r="B21" s="86" t="s">
        <v>33</v>
      </c>
      <c r="C21" s="228" t="s">
        <v>102</v>
      </c>
      <c r="D21" s="228"/>
      <c r="E21" s="228"/>
      <c r="F21" s="228"/>
      <c r="G21" s="165">
        <f>G12</f>
        <v>1</v>
      </c>
      <c r="H21" s="177" t="s">
        <v>26</v>
      </c>
      <c r="I21" s="178"/>
      <c r="J21" s="178"/>
      <c r="K21" s="178"/>
      <c r="L21" s="178"/>
      <c r="M21" s="179"/>
      <c r="N21" s="214">
        <f t="shared" ca="1" si="3"/>
        <v>577.08000000000004</v>
      </c>
      <c r="O21" s="215"/>
      <c r="P21" s="177" t="s">
        <v>27</v>
      </c>
      <c r="Q21" s="178"/>
      <c r="R21" s="178"/>
      <c r="S21" s="178"/>
      <c r="T21" s="178"/>
      <c r="U21" s="178"/>
      <c r="V21" s="75">
        <f t="shared" ca="1" si="4"/>
        <v>737.26999999999987</v>
      </c>
      <c r="W21" s="87" t="s">
        <v>28</v>
      </c>
      <c r="X21" s="75">
        <f t="shared" ca="1" si="2"/>
        <v>1314.35</v>
      </c>
      <c r="Z21" s="123" t="s">
        <v>108</v>
      </c>
      <c r="AA21" s="123">
        <f>G21</f>
        <v>1</v>
      </c>
      <c r="AB21" s="123"/>
      <c r="AC21" s="123"/>
      <c r="AE21" s="124">
        <f>LARGE(AB16:AB20,1)</f>
        <v>0</v>
      </c>
      <c r="AF21" s="124">
        <f>LARGE(AC16:AC20,1)</f>
        <v>0</v>
      </c>
      <c r="AG21" s="125" t="s">
        <v>103</v>
      </c>
      <c r="AH21" s="89">
        <f ca="1">SUM(AH16:AH20)</f>
        <v>577.08000000000004</v>
      </c>
      <c r="AI21" s="79">
        <f ca="1">SUM(AI16:AI20)</f>
        <v>737.26999999999987</v>
      </c>
      <c r="AJ21" s="90" t="s">
        <v>28</v>
      </c>
      <c r="AK21" s="79">
        <f ca="1">SUM(AK16:AK20)</f>
        <v>1314.35</v>
      </c>
      <c r="AL21" s="37"/>
      <c r="AN21" s="37"/>
      <c r="AO21" s="37"/>
      <c r="AP21" s="37"/>
      <c r="AQ21" s="37"/>
    </row>
    <row r="22" spans="1:45" ht="15" customHeight="1" x14ac:dyDescent="0.2">
      <c r="A22" s="112"/>
      <c r="B22" s="224" t="s">
        <v>125</v>
      </c>
      <c r="C22" s="224"/>
      <c r="D22" s="224"/>
      <c r="E22" s="224"/>
      <c r="F22" s="224"/>
      <c r="G22" s="225"/>
      <c r="H22" s="234" t="s">
        <v>101</v>
      </c>
      <c r="I22" s="235"/>
      <c r="J22" s="235"/>
      <c r="K22" s="235"/>
      <c r="L22" s="235"/>
      <c r="M22" s="236"/>
      <c r="N22" s="212">
        <f>AB22</f>
        <v>0</v>
      </c>
      <c r="O22" s="213"/>
      <c r="P22" s="207" t="s">
        <v>101</v>
      </c>
      <c r="Q22" s="208"/>
      <c r="R22" s="208"/>
      <c r="S22" s="208"/>
      <c r="T22" s="208"/>
      <c r="U22" s="208"/>
      <c r="V22" s="83">
        <f>AC22</f>
        <v>0</v>
      </c>
      <c r="W22" s="96" t="s">
        <v>29</v>
      </c>
      <c r="X22" s="83">
        <f t="shared" si="2"/>
        <v>0</v>
      </c>
      <c r="Z22" s="123"/>
      <c r="AA22" s="123" t="s">
        <v>106</v>
      </c>
      <c r="AB22" s="123">
        <f>IF(G21=1,AE21,IF(G21=2,SUM(AE21:AE22),IF(G21=3,SUM(AE21:AE23),0)))</f>
        <v>0</v>
      </c>
      <c r="AC22" s="123">
        <f>IF(G21=1,AF21,IF(G21=2,SUM(AF21:AF22),IF(G21=3,SUM(AF21:AF23),0)))</f>
        <v>0</v>
      </c>
      <c r="AE22" s="124">
        <f>LARGE(AB16:AB20,2)</f>
        <v>0</v>
      </c>
      <c r="AF22" s="124">
        <f>LARGE(AC16:AC20,2)</f>
        <v>0</v>
      </c>
      <c r="AG22" s="125" t="s">
        <v>104</v>
      </c>
      <c r="AH22" s="101">
        <f>N22</f>
        <v>0</v>
      </c>
      <c r="AI22" s="98">
        <f>V22</f>
        <v>0</v>
      </c>
      <c r="AJ22" s="97" t="s">
        <v>29</v>
      </c>
      <c r="AK22" s="98">
        <f>SUM(AH22+AI22)</f>
        <v>0</v>
      </c>
      <c r="AL22" s="37"/>
      <c r="AM22" s="37"/>
      <c r="AN22" s="37"/>
      <c r="AO22" s="37"/>
      <c r="AP22" s="37"/>
      <c r="AQ22" s="37"/>
    </row>
    <row r="23" spans="1:45" ht="15" customHeight="1" x14ac:dyDescent="0.2">
      <c r="A23" s="112"/>
      <c r="B23" s="224"/>
      <c r="C23" s="224"/>
      <c r="D23" s="224"/>
      <c r="E23" s="224"/>
      <c r="F23" s="224"/>
      <c r="G23" s="225"/>
      <c r="H23" s="207" t="s">
        <v>30</v>
      </c>
      <c r="I23" s="208"/>
      <c r="J23" s="208"/>
      <c r="K23" s="208"/>
      <c r="L23" s="208"/>
      <c r="M23" s="240"/>
      <c r="N23" s="212">
        <f ca="1">AH23</f>
        <v>577.08000000000004</v>
      </c>
      <c r="O23" s="213"/>
      <c r="P23" s="207" t="s">
        <v>30</v>
      </c>
      <c r="Q23" s="208"/>
      <c r="R23" s="208"/>
      <c r="S23" s="208"/>
      <c r="T23" s="208"/>
      <c r="U23" s="208"/>
      <c r="V23" s="83">
        <f ca="1">AI23</f>
        <v>737.26999999999987</v>
      </c>
      <c r="W23" s="96" t="s">
        <v>30</v>
      </c>
      <c r="X23" s="83">
        <f t="shared" ca="1" si="2"/>
        <v>1314.35</v>
      </c>
      <c r="AE23" s="124">
        <f>LARGE(AB16:AB20,3)</f>
        <v>0</v>
      </c>
      <c r="AF23" s="124">
        <f>LARGE(AC16:AC20,3)</f>
        <v>0</v>
      </c>
      <c r="AG23" s="125" t="s">
        <v>105</v>
      </c>
      <c r="AH23" s="101">
        <f ca="1">AH21+AH22</f>
        <v>577.08000000000004</v>
      </c>
      <c r="AI23" s="98">
        <f ca="1">AI21+AI22</f>
        <v>737.26999999999987</v>
      </c>
      <c r="AJ23" s="97" t="s">
        <v>30</v>
      </c>
      <c r="AK23" s="102">
        <f ca="1">AK21+AK22</f>
        <v>1314.35</v>
      </c>
      <c r="AL23" s="37"/>
      <c r="AO23" s="37"/>
      <c r="AP23" s="37"/>
      <c r="AQ23" s="37"/>
    </row>
    <row r="24" spans="1:45" ht="15" customHeight="1" thickBot="1" x14ac:dyDescent="0.25">
      <c r="A24" s="113"/>
      <c r="B24" s="226"/>
      <c r="C24" s="226"/>
      <c r="D24" s="226"/>
      <c r="E24" s="226"/>
      <c r="F24" s="226"/>
      <c r="G24" s="227"/>
      <c r="H24" s="180" t="s">
        <v>31</v>
      </c>
      <c r="I24" s="181"/>
      <c r="J24" s="181"/>
      <c r="K24" s="181"/>
      <c r="L24" s="181"/>
      <c r="M24" s="182"/>
      <c r="N24" s="183">
        <f ca="1">AH24</f>
        <v>-141.62</v>
      </c>
      <c r="O24" s="184"/>
      <c r="P24" s="180" t="s">
        <v>31</v>
      </c>
      <c r="Q24" s="181"/>
      <c r="R24" s="181"/>
      <c r="S24" s="181"/>
      <c r="T24" s="181"/>
      <c r="U24" s="181"/>
      <c r="V24" s="84">
        <f ca="1">AI24</f>
        <v>-134.97000000000014</v>
      </c>
      <c r="W24" s="105" t="s">
        <v>32</v>
      </c>
      <c r="X24" s="84">
        <f t="shared" ca="1" si="2"/>
        <v>-276.58999999999992</v>
      </c>
      <c r="AE24" s="88"/>
      <c r="AF24" s="88"/>
      <c r="AG24" s="88"/>
      <c r="AH24" s="114">
        <f ca="1">AH23-AH14</f>
        <v>-141.62</v>
      </c>
      <c r="AI24" s="115">
        <f ca="1">AI23-AI14</f>
        <v>-134.97000000000014</v>
      </c>
      <c r="AJ24" s="116" t="s">
        <v>32</v>
      </c>
      <c r="AK24" s="115">
        <f ca="1">AK23-AK14</f>
        <v>-276.58999999999992</v>
      </c>
      <c r="AL24" s="37"/>
      <c r="AM24" s="37"/>
      <c r="AN24" s="37"/>
      <c r="AO24" s="37"/>
      <c r="AP24" s="37"/>
      <c r="AQ24" s="37"/>
    </row>
    <row r="25" spans="1:45" ht="15" customHeight="1" x14ac:dyDescent="0.2">
      <c r="A25" s="231" t="s">
        <v>42</v>
      </c>
      <c r="B25" s="233"/>
      <c r="C25" s="231" t="s">
        <v>111</v>
      </c>
      <c r="D25" s="232"/>
      <c r="E25" s="232"/>
      <c r="F25" s="232"/>
      <c r="G25" s="233"/>
      <c r="H25" s="231" t="s">
        <v>43</v>
      </c>
      <c r="I25" s="232"/>
      <c r="J25" s="232"/>
      <c r="K25" s="232"/>
      <c r="L25" s="232"/>
      <c r="M25" s="233"/>
      <c r="N25" s="167"/>
      <c r="O25" s="168"/>
      <c r="P25" s="168" t="s">
        <v>44</v>
      </c>
      <c r="Q25" s="168"/>
      <c r="R25" s="203" t="str">
        <f ca="1">AN26</f>
        <v>AKH Vösendorf I</v>
      </c>
      <c r="S25" s="203"/>
      <c r="T25" s="203"/>
      <c r="U25" s="203"/>
      <c r="V25" s="203"/>
      <c r="W25" s="203"/>
      <c r="X25" s="204"/>
      <c r="Z25" s="171" t="s">
        <v>117</v>
      </c>
      <c r="AL25" s="37"/>
      <c r="AN25" s="93" t="s">
        <v>45</v>
      </c>
      <c r="AO25" s="117" t="str">
        <f ca="1">IF(ROUNDUP(((AK24*AK24)^0.5)/50,0)&gt;6,OFFSET(AR14,6,AT12,1,1),OFFSET(AR14,ROUNDUP(((AK24*AK24)^0.5)/50,0),AT12,1,1))</f>
        <v xml:space="preserve"> 6 : 0</v>
      </c>
      <c r="AP25" s="37"/>
      <c r="AQ25" s="37"/>
    </row>
    <row r="26" spans="1:45" ht="14.25" customHeight="1" x14ac:dyDescent="0.2">
      <c r="A26" s="170"/>
      <c r="B26" s="172"/>
      <c r="C26" s="186" t="s">
        <v>114</v>
      </c>
      <c r="D26" s="187"/>
      <c r="E26" s="187"/>
      <c r="F26" s="187"/>
      <c r="G26" s="188"/>
      <c r="H26" s="237"/>
      <c r="I26" s="238"/>
      <c r="J26" s="238"/>
      <c r="K26" s="238"/>
      <c r="L26" s="238"/>
      <c r="M26" s="239"/>
      <c r="N26" s="169"/>
      <c r="O26" s="152"/>
      <c r="P26" s="185" t="s">
        <v>48</v>
      </c>
      <c r="Q26" s="185"/>
      <c r="R26" s="205"/>
      <c r="S26" s="205"/>
      <c r="T26" s="205"/>
      <c r="U26" s="205"/>
      <c r="V26" s="205"/>
      <c r="W26" s="205"/>
      <c r="X26" s="206"/>
      <c r="Z26" s="129" t="s">
        <v>115</v>
      </c>
      <c r="AL26" s="37"/>
      <c r="AM26" s="37"/>
      <c r="AN26" s="37" t="str">
        <f ca="1">IF(B13=0,"",IF(B22=0,"",IF(X15&gt;0,B13,IF(X24&gt;0,B22,""))))</f>
        <v>AKH Vösendorf I</v>
      </c>
      <c r="AO26" s="37"/>
      <c r="AP26" s="37"/>
      <c r="AQ26" s="37"/>
    </row>
    <row r="27" spans="1:45" ht="14.25" customHeight="1" x14ac:dyDescent="0.2">
      <c r="A27" s="186" t="s">
        <v>128</v>
      </c>
      <c r="B27" s="230"/>
      <c r="C27" s="200" t="s">
        <v>112</v>
      </c>
      <c r="D27" s="201"/>
      <c r="E27" s="201"/>
      <c r="F27" s="201"/>
      <c r="G27" s="202"/>
      <c r="H27" s="192" t="s">
        <v>127</v>
      </c>
      <c r="I27" s="193"/>
      <c r="J27" s="193"/>
      <c r="K27" s="193"/>
      <c r="L27" s="193"/>
      <c r="M27" s="194"/>
      <c r="N27" s="198"/>
      <c r="O27" s="199"/>
      <c r="P27" s="199"/>
      <c r="Q27" s="199"/>
      <c r="R27" s="199"/>
      <c r="S27" s="199"/>
      <c r="T27" s="211"/>
      <c r="U27" s="211"/>
      <c r="V27" s="118"/>
      <c r="W27" s="119"/>
      <c r="X27" s="120"/>
      <c r="Z27" s="95" t="s">
        <v>113</v>
      </c>
      <c r="AK27" s="132"/>
      <c r="AL27" s="37"/>
      <c r="AM27" s="37"/>
      <c r="AN27" s="37"/>
      <c r="AO27" s="37"/>
      <c r="AP27" s="37"/>
      <c r="AQ27" s="37"/>
    </row>
    <row r="28" spans="1:45" ht="14.25" customHeight="1" x14ac:dyDescent="0.2">
      <c r="A28" s="173"/>
      <c r="B28" s="172"/>
      <c r="C28" s="186" t="s">
        <v>114</v>
      </c>
      <c r="D28" s="187"/>
      <c r="E28" s="187"/>
      <c r="F28" s="187"/>
      <c r="G28" s="188"/>
      <c r="H28" s="195"/>
      <c r="I28" s="196"/>
      <c r="J28" s="196"/>
      <c r="K28" s="196"/>
      <c r="L28" s="196"/>
      <c r="M28" s="197"/>
      <c r="N28" s="198"/>
      <c r="O28" s="199"/>
      <c r="P28" s="199"/>
      <c r="Q28" s="199"/>
      <c r="R28" s="199"/>
      <c r="S28" s="199"/>
      <c r="T28" s="211" t="s">
        <v>51</v>
      </c>
      <c r="U28" s="211"/>
      <c r="V28" s="118" t="str">
        <f ca="1">AO25</f>
        <v xml:space="preserve"> 6 : 0</v>
      </c>
      <c r="W28" s="119" t="s">
        <v>52</v>
      </c>
      <c r="X28" s="120"/>
      <c r="Z28" s="129" t="s">
        <v>116</v>
      </c>
      <c r="AK28" s="132"/>
      <c r="AL28" s="37"/>
      <c r="AM28" s="37"/>
      <c r="AN28" s="37"/>
      <c r="AO28" s="37"/>
      <c r="AP28" s="37"/>
      <c r="AQ28" s="37"/>
    </row>
    <row r="29" spans="1:45" ht="6" customHeight="1" thickBot="1" x14ac:dyDescent="0.25">
      <c r="A29" s="144"/>
      <c r="B29" s="145"/>
      <c r="C29" s="146"/>
      <c r="D29" s="189"/>
      <c r="E29" s="189"/>
      <c r="F29" s="189"/>
      <c r="G29" s="190"/>
      <c r="H29" s="191"/>
      <c r="I29" s="189"/>
      <c r="J29" s="189"/>
      <c r="K29" s="189"/>
      <c r="L29" s="189"/>
      <c r="M29" s="190"/>
      <c r="N29" s="191"/>
      <c r="O29" s="189"/>
      <c r="P29" s="189"/>
      <c r="Q29" s="189"/>
      <c r="R29" s="189"/>
      <c r="S29" s="189"/>
      <c r="T29" s="209"/>
      <c r="U29" s="209"/>
      <c r="V29" s="209"/>
      <c r="W29" s="209"/>
      <c r="X29" s="210"/>
      <c r="AL29" s="37"/>
      <c r="AM29" s="37"/>
      <c r="AN29" s="37"/>
      <c r="AO29" s="37"/>
      <c r="AP29" s="37"/>
      <c r="AQ29" s="37"/>
    </row>
    <row r="30" spans="1:45" ht="14.25" customHeight="1" x14ac:dyDescent="0.2">
      <c r="A30" s="133"/>
      <c r="B30" s="119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Z30" s="129" t="s">
        <v>118</v>
      </c>
      <c r="AL30" s="37"/>
      <c r="AM30" s="37"/>
      <c r="AN30" s="37"/>
      <c r="AO30" s="37"/>
      <c r="AP30" s="37"/>
      <c r="AQ30" s="37"/>
    </row>
    <row r="31" spans="1:45" x14ac:dyDescent="0.2">
      <c r="AL31" s="37"/>
      <c r="AM31" s="37"/>
      <c r="AN31" s="37"/>
      <c r="AO31" s="37"/>
      <c r="AP31" s="37"/>
      <c r="AQ31" s="37"/>
    </row>
    <row r="32" spans="1:45" x14ac:dyDescent="0.2">
      <c r="AL32" s="37"/>
    </row>
    <row r="33" spans="36:42" x14ac:dyDescent="0.2">
      <c r="AL33" s="37"/>
    </row>
    <row r="34" spans="36:42" x14ac:dyDescent="0.2">
      <c r="AL34" s="37"/>
    </row>
    <row r="35" spans="36:42" x14ac:dyDescent="0.2">
      <c r="AL35" s="37"/>
    </row>
    <row r="36" spans="36:42" x14ac:dyDescent="0.2">
      <c r="AJ36" s="48"/>
      <c r="AK36" s="48"/>
      <c r="AL36" s="48"/>
      <c r="AM36" s="37"/>
      <c r="AN36" s="37"/>
      <c r="AO36" s="37"/>
      <c r="AP36" s="37"/>
    </row>
    <row r="37" spans="36:42" x14ac:dyDescent="0.2">
      <c r="AL37" s="37"/>
      <c r="AM37" s="37"/>
      <c r="AN37" s="37"/>
      <c r="AO37" s="37"/>
      <c r="AP37" s="37"/>
    </row>
    <row r="38" spans="36:42" x14ac:dyDescent="0.2">
      <c r="AL38" s="37"/>
      <c r="AM38" s="37"/>
      <c r="AN38" s="37"/>
      <c r="AO38" s="37"/>
      <c r="AP38" s="37"/>
    </row>
    <row r="39" spans="36:42" x14ac:dyDescent="0.2">
      <c r="AL39" s="37"/>
      <c r="AM39" s="37"/>
      <c r="AN39" s="37"/>
      <c r="AO39" s="37"/>
      <c r="AP39" s="37"/>
    </row>
    <row r="40" spans="36:42" x14ac:dyDescent="0.2">
      <c r="AL40" s="37"/>
      <c r="AM40" s="37"/>
      <c r="AN40" s="37"/>
      <c r="AO40" s="37"/>
      <c r="AP40" s="37"/>
    </row>
    <row r="41" spans="36:42" x14ac:dyDescent="0.2">
      <c r="AP41" s="37"/>
    </row>
    <row r="42" spans="36:42" x14ac:dyDescent="0.2">
      <c r="AP42" s="37"/>
    </row>
    <row r="43" spans="36:42" x14ac:dyDescent="0.2">
      <c r="AP43" s="37"/>
    </row>
    <row r="44" spans="36:42" x14ac:dyDescent="0.2">
      <c r="AP44" s="37"/>
    </row>
    <row r="45" spans="36:42" x14ac:dyDescent="0.2">
      <c r="AP45" s="37"/>
    </row>
    <row r="46" spans="36:42" x14ac:dyDescent="0.2">
      <c r="AP46" s="37"/>
    </row>
    <row r="47" spans="36:42" x14ac:dyDescent="0.2">
      <c r="AP47" s="37"/>
    </row>
    <row r="48" spans="36:42" x14ac:dyDescent="0.2">
      <c r="AP48" s="37"/>
    </row>
    <row r="49" spans="42:42" x14ac:dyDescent="0.2">
      <c r="AP49" s="37"/>
    </row>
    <row r="50" spans="42:42" x14ac:dyDescent="0.2">
      <c r="AP50" s="37"/>
    </row>
    <row r="51" spans="42:42" x14ac:dyDescent="0.2">
      <c r="AP51" s="37"/>
    </row>
    <row r="52" spans="42:42" x14ac:dyDescent="0.2">
      <c r="AP52" s="37"/>
    </row>
    <row r="53" spans="42:42" x14ac:dyDescent="0.2">
      <c r="AP53" s="37"/>
    </row>
  </sheetData>
  <protectedRanges>
    <protectedRange sqref="D10" name="Bereich1"/>
  </protectedRanges>
  <customSheetViews>
    <customSheetView guid="{E60DD629-9CB4-41A0-A6BB-6C17125E33B4}" showGridLines="0" hiddenColumns="1">
      <selection activeCell="G5" sqref="G5"/>
      <pageMargins left="0.19685039370078741" right="0.19685039370078741" top="0.39370078740157483" bottom="0.47244094488188981" header="0" footer="0.27559055118110237"/>
      <printOptions horizontalCentered="1" verticalCentered="1"/>
      <pageSetup paperSize="9" scale="115" orientation="landscape" horizontalDpi="300" verticalDpi="300" r:id="rId1"/>
      <headerFooter alignWithMargins="0">
        <oddFooter>&amp;C&amp;"Comic Sans MS,Standard"WGV - NÖGV ab 1. Jänner 2014</oddFooter>
      </headerFooter>
    </customSheetView>
  </customSheetViews>
  <mergeCells count="86">
    <mergeCell ref="B1:B3"/>
    <mergeCell ref="B5:B6"/>
    <mergeCell ref="H6:I6"/>
    <mergeCell ref="C5:C6"/>
    <mergeCell ref="D1:E1"/>
    <mergeCell ref="C3:E3"/>
    <mergeCell ref="F1:O1"/>
    <mergeCell ref="R1:V1"/>
    <mergeCell ref="W2:X3"/>
    <mergeCell ref="AJ2:AK3"/>
    <mergeCell ref="Z5:AC5"/>
    <mergeCell ref="R2:V2"/>
    <mergeCell ref="R3:V3"/>
    <mergeCell ref="N9:O9"/>
    <mergeCell ref="N13:O13"/>
    <mergeCell ref="F2:N2"/>
    <mergeCell ref="H5:O5"/>
    <mergeCell ref="J6:K6"/>
    <mergeCell ref="L6:M6"/>
    <mergeCell ref="F3:N3"/>
    <mergeCell ref="N10:O10"/>
    <mergeCell ref="H13:M13"/>
    <mergeCell ref="N8:O8"/>
    <mergeCell ref="AO5:AQ5"/>
    <mergeCell ref="P5:V5"/>
    <mergeCell ref="AL5:AN5"/>
    <mergeCell ref="T6:U6"/>
    <mergeCell ref="P12:U12"/>
    <mergeCell ref="R6:S6"/>
    <mergeCell ref="P6:Q6"/>
    <mergeCell ref="A27:B27"/>
    <mergeCell ref="B24:G24"/>
    <mergeCell ref="H25:M25"/>
    <mergeCell ref="N16:O16"/>
    <mergeCell ref="A25:B25"/>
    <mergeCell ref="B22:G23"/>
    <mergeCell ref="H22:M22"/>
    <mergeCell ref="H26:M26"/>
    <mergeCell ref="C25:G25"/>
    <mergeCell ref="H23:M23"/>
    <mergeCell ref="N20:O20"/>
    <mergeCell ref="N18:O18"/>
    <mergeCell ref="N19:O19"/>
    <mergeCell ref="N17:O17"/>
    <mergeCell ref="C21:F21"/>
    <mergeCell ref="N22:O22"/>
    <mergeCell ref="P15:U15"/>
    <mergeCell ref="P13:U13"/>
    <mergeCell ref="P14:U14"/>
    <mergeCell ref="N14:O14"/>
    <mergeCell ref="A5:A6"/>
    <mergeCell ref="N6:O6"/>
    <mergeCell ref="N7:O7"/>
    <mergeCell ref="N15:O15"/>
    <mergeCell ref="B13:G14"/>
    <mergeCell ref="H15:M15"/>
    <mergeCell ref="N12:O12"/>
    <mergeCell ref="N11:O11"/>
    <mergeCell ref="B15:G15"/>
    <mergeCell ref="C12:F12"/>
    <mergeCell ref="H12:M12"/>
    <mergeCell ref="H14:M14"/>
    <mergeCell ref="R25:X26"/>
    <mergeCell ref="P22:U22"/>
    <mergeCell ref="P23:U23"/>
    <mergeCell ref="P21:U21"/>
    <mergeCell ref="T29:X29"/>
    <mergeCell ref="T27:U27"/>
    <mergeCell ref="N27:S27"/>
    <mergeCell ref="T28:U28"/>
    <mergeCell ref="P24:U24"/>
    <mergeCell ref="N23:O23"/>
    <mergeCell ref="N21:O21"/>
    <mergeCell ref="D29:G29"/>
    <mergeCell ref="H29:M29"/>
    <mergeCell ref="N29:S29"/>
    <mergeCell ref="H27:M27"/>
    <mergeCell ref="H28:M28"/>
    <mergeCell ref="N28:S28"/>
    <mergeCell ref="C27:G27"/>
    <mergeCell ref="C28:G28"/>
    <mergeCell ref="H21:M21"/>
    <mergeCell ref="H24:M24"/>
    <mergeCell ref="N24:O24"/>
    <mergeCell ref="P26:Q26"/>
    <mergeCell ref="C26:G26"/>
  </mergeCells>
  <phoneticPr fontId="0" type="noConversion"/>
  <printOptions horizontalCentered="1" verticalCentered="1"/>
  <pageMargins left="0.19685039370078741" right="0.19685039370078741" top="0.39370078740157483" bottom="0.47244094488188981" header="0" footer="0.27559055118110237"/>
  <pageSetup paperSize="9" scale="115" orientation="landscape" horizontalDpi="300" verticalDpi="300" r:id="rId2"/>
  <headerFooter alignWithMargins="0">
    <oddFooter>&amp;C&amp;"Comic Sans MS,Standard"WGV - NÖGV ab 1. Jänner 2014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1"/>
  <sheetViews>
    <sheetView showGridLines="0" workbookViewId="0">
      <selection activeCell="B14" sqref="B14:D38"/>
    </sheetView>
  </sheetViews>
  <sheetFormatPr baseColWidth="10" defaultRowHeight="12.75" x14ac:dyDescent="0.2"/>
  <cols>
    <col min="1" max="1" width="1.42578125" style="1" customWidth="1"/>
    <col min="2" max="2" width="18.42578125" style="1" customWidth="1"/>
    <col min="3" max="3" width="8.5703125" style="9" customWidth="1"/>
    <col min="4" max="4" width="8.7109375" style="9" customWidth="1"/>
    <col min="5" max="5" width="3.28515625" style="1" customWidth="1"/>
    <col min="6" max="6" width="1.85546875" style="1" customWidth="1"/>
    <col min="7" max="7" width="7.28515625" style="1" customWidth="1"/>
    <col min="8" max="8" width="4.5703125" style="1" customWidth="1"/>
    <col min="9" max="9" width="7.28515625" style="1" customWidth="1"/>
    <col min="10" max="10" width="2.140625" style="1" customWidth="1"/>
    <col min="11" max="12" width="2.42578125" style="1" customWidth="1"/>
    <col min="13" max="13" width="3.7109375" style="1" customWidth="1"/>
    <col min="14" max="14" width="4.85546875" style="1" customWidth="1"/>
    <col min="15" max="15" width="12.140625" style="1" customWidth="1"/>
    <col min="16" max="16" width="1.28515625" style="1" customWidth="1"/>
    <col min="17" max="17" width="1.85546875" style="1" customWidth="1"/>
    <col min="18" max="18" width="7.28515625" style="1" customWidth="1"/>
    <col min="19" max="19" width="4.5703125" style="1" customWidth="1"/>
    <col min="20" max="20" width="6.85546875" style="1" customWidth="1"/>
    <col min="21" max="21" width="2.5703125" style="1" customWidth="1"/>
    <col min="22" max="23" width="2.28515625" style="1" customWidth="1"/>
    <col min="24" max="24" width="3.7109375" style="1" customWidth="1"/>
    <col min="25" max="25" width="4.85546875" style="1" customWidth="1"/>
    <col min="26" max="26" width="12.85546875" style="1" customWidth="1"/>
    <col min="27" max="16384" width="11.42578125" style="1"/>
  </cols>
  <sheetData>
    <row r="1" spans="2:26" ht="17.25" customHeight="1" x14ac:dyDescent="0.25">
      <c r="B1" s="2" t="s">
        <v>59</v>
      </c>
      <c r="C1" s="3"/>
      <c r="D1" s="3"/>
      <c r="E1" s="4"/>
      <c r="F1" s="5"/>
      <c r="G1" s="2" t="s">
        <v>60</v>
      </c>
      <c r="H1" s="6"/>
      <c r="I1" s="6"/>
      <c r="J1" s="6"/>
      <c r="K1" s="6"/>
      <c r="L1" s="6"/>
      <c r="M1" s="6"/>
      <c r="N1" s="6"/>
      <c r="O1" s="7"/>
      <c r="P1" s="4"/>
      <c r="Q1" s="5"/>
      <c r="R1" s="2" t="s">
        <v>60</v>
      </c>
      <c r="S1" s="6"/>
      <c r="T1" s="6"/>
      <c r="U1" s="6"/>
      <c r="V1" s="6"/>
      <c r="W1" s="6"/>
      <c r="X1" s="6"/>
      <c r="Y1" s="6"/>
      <c r="Z1" s="7"/>
    </row>
    <row r="2" spans="2:26" ht="16.5" customHeight="1" x14ac:dyDescent="0.2">
      <c r="B2" s="8"/>
      <c r="E2" s="4"/>
      <c r="F2" s="5"/>
      <c r="G2" s="1" t="s">
        <v>61</v>
      </c>
      <c r="O2" s="5"/>
      <c r="P2" s="4"/>
      <c r="Q2" s="5"/>
      <c r="R2" s="1" t="s">
        <v>61</v>
      </c>
      <c r="Z2" s="5"/>
    </row>
    <row r="3" spans="2:26" s="10" customFormat="1" ht="26.1" customHeight="1" x14ac:dyDescent="0.2">
      <c r="B3" s="273" t="s">
        <v>62</v>
      </c>
      <c r="C3" s="11" t="s">
        <v>63</v>
      </c>
      <c r="D3" s="12"/>
      <c r="E3" s="13"/>
      <c r="F3" s="14"/>
      <c r="G3" s="15" t="s">
        <v>64</v>
      </c>
      <c r="H3" s="271"/>
      <c r="I3" s="271"/>
      <c r="J3" s="271"/>
      <c r="K3" s="271"/>
      <c r="L3" s="271"/>
      <c r="M3" s="271"/>
      <c r="N3" s="151" t="s">
        <v>109</v>
      </c>
      <c r="O3" s="150"/>
      <c r="P3" s="13"/>
      <c r="Q3" s="14"/>
      <c r="R3" s="15" t="s">
        <v>64</v>
      </c>
      <c r="S3" s="271"/>
      <c r="T3" s="271"/>
      <c r="U3" s="271"/>
      <c r="V3" s="271"/>
      <c r="W3" s="271"/>
      <c r="X3" s="271"/>
      <c r="Y3" s="151" t="s">
        <v>109</v>
      </c>
      <c r="Z3" s="150"/>
    </row>
    <row r="4" spans="2:26" s="10" customFormat="1" ht="26.1" customHeight="1" x14ac:dyDescent="0.2">
      <c r="B4" s="274"/>
      <c r="C4" s="16" t="s">
        <v>65</v>
      </c>
      <c r="D4" s="16" t="s">
        <v>66</v>
      </c>
      <c r="E4" s="13"/>
      <c r="F4" s="14"/>
      <c r="G4" s="15" t="s">
        <v>67</v>
      </c>
      <c r="H4" s="268"/>
      <c r="I4" s="268"/>
      <c r="J4" s="268"/>
      <c r="K4" s="268"/>
      <c r="L4" s="268"/>
      <c r="N4" s="17" t="s">
        <v>68</v>
      </c>
      <c r="O4" s="35"/>
      <c r="P4" s="13"/>
      <c r="Q4" s="14"/>
      <c r="R4" s="15" t="s">
        <v>67</v>
      </c>
      <c r="S4" s="268"/>
      <c r="T4" s="268"/>
      <c r="U4" s="268"/>
      <c r="V4" s="268"/>
      <c r="W4" s="268"/>
      <c r="Y4" s="17" t="s">
        <v>68</v>
      </c>
      <c r="Z4" s="35"/>
    </row>
    <row r="5" spans="2:26" ht="12.95" customHeight="1" x14ac:dyDescent="0.2">
      <c r="B5" s="18" t="s">
        <v>69</v>
      </c>
      <c r="C5" s="19" t="s">
        <v>70</v>
      </c>
      <c r="D5" s="19" t="s">
        <v>71</v>
      </c>
      <c r="E5" s="4"/>
      <c r="F5" s="5"/>
      <c r="G5" s="266" t="s">
        <v>72</v>
      </c>
      <c r="H5" s="267"/>
      <c r="I5" s="269"/>
      <c r="J5" s="266" t="s">
        <v>73</v>
      </c>
      <c r="K5" s="267"/>
      <c r="L5" s="20"/>
      <c r="M5" s="270" t="s">
        <v>74</v>
      </c>
      <c r="N5" s="267"/>
      <c r="O5" s="275"/>
      <c r="P5" s="4"/>
      <c r="Q5" s="5"/>
      <c r="R5" s="266" t="s">
        <v>72</v>
      </c>
      <c r="S5" s="267"/>
      <c r="T5" s="269"/>
      <c r="U5" s="266" t="s">
        <v>73</v>
      </c>
      <c r="V5" s="267"/>
      <c r="W5" s="20"/>
      <c r="X5" s="270" t="s">
        <v>74</v>
      </c>
      <c r="Y5" s="267"/>
      <c r="Z5" s="275"/>
    </row>
    <row r="6" spans="2:26" ht="12.95" customHeight="1" x14ac:dyDescent="0.2">
      <c r="B6" s="18" t="s">
        <v>75</v>
      </c>
      <c r="C6" s="19" t="s">
        <v>76</v>
      </c>
      <c r="D6" s="19" t="s">
        <v>77</v>
      </c>
      <c r="E6" s="4"/>
      <c r="F6" s="5"/>
      <c r="G6" s="267"/>
      <c r="H6" s="267"/>
      <c r="I6" s="269"/>
      <c r="J6" s="267"/>
      <c r="K6" s="267"/>
      <c r="L6" s="20"/>
      <c r="M6" s="267"/>
      <c r="N6" s="267"/>
      <c r="O6" s="275"/>
      <c r="P6" s="4"/>
      <c r="Q6" s="5"/>
      <c r="R6" s="267"/>
      <c r="S6" s="267"/>
      <c r="T6" s="269"/>
      <c r="U6" s="267"/>
      <c r="V6" s="267"/>
      <c r="W6" s="20"/>
      <c r="X6" s="267"/>
      <c r="Y6" s="267"/>
      <c r="Z6" s="275"/>
    </row>
    <row r="7" spans="2:26" ht="12.95" customHeight="1" x14ac:dyDescent="0.2">
      <c r="B7" s="18" t="s">
        <v>78</v>
      </c>
      <c r="C7" s="19" t="s">
        <v>79</v>
      </c>
      <c r="D7" s="19" t="s">
        <v>80</v>
      </c>
      <c r="E7" s="4"/>
      <c r="F7" s="5"/>
      <c r="G7" s="266" t="s">
        <v>81</v>
      </c>
      <c r="H7" s="267"/>
      <c r="I7" s="269"/>
      <c r="J7" s="266" t="s">
        <v>73</v>
      </c>
      <c r="K7" s="267"/>
      <c r="L7" s="20"/>
      <c r="M7" s="270" t="s">
        <v>82</v>
      </c>
      <c r="N7" s="267"/>
      <c r="O7" s="272"/>
      <c r="P7" s="4"/>
      <c r="Q7" s="5"/>
      <c r="R7" s="266" t="s">
        <v>81</v>
      </c>
      <c r="S7" s="267"/>
      <c r="T7" s="248"/>
      <c r="U7" s="266" t="s">
        <v>73</v>
      </c>
      <c r="V7" s="267"/>
      <c r="W7" s="21"/>
      <c r="X7" s="270" t="s">
        <v>82</v>
      </c>
      <c r="Y7" s="267"/>
      <c r="Z7" s="272"/>
    </row>
    <row r="8" spans="2:26" ht="12.95" customHeight="1" x14ac:dyDescent="0.2">
      <c r="B8" s="18" t="s">
        <v>83</v>
      </c>
      <c r="C8" s="19" t="s">
        <v>84</v>
      </c>
      <c r="D8" s="19" t="s">
        <v>85</v>
      </c>
      <c r="E8" s="4"/>
      <c r="F8" s="5"/>
      <c r="G8" s="267"/>
      <c r="H8" s="267"/>
      <c r="I8" s="269"/>
      <c r="J8" s="267"/>
      <c r="K8" s="267"/>
      <c r="L8" s="20"/>
      <c r="M8" s="267"/>
      <c r="N8" s="267"/>
      <c r="O8" s="272"/>
      <c r="P8" s="4"/>
      <c r="Q8" s="5"/>
      <c r="R8" s="267"/>
      <c r="S8" s="267"/>
      <c r="T8" s="248"/>
      <c r="U8" s="267"/>
      <c r="V8" s="267"/>
      <c r="W8" s="21"/>
      <c r="X8" s="267"/>
      <c r="Y8" s="267"/>
      <c r="Z8" s="272"/>
    </row>
    <row r="9" spans="2:26" ht="12.95" customHeight="1" x14ac:dyDescent="0.2">
      <c r="B9" s="18" t="s">
        <v>86</v>
      </c>
      <c r="C9" s="19" t="s">
        <v>87</v>
      </c>
      <c r="D9" s="19" t="s">
        <v>88</v>
      </c>
      <c r="E9" s="4"/>
      <c r="F9" s="5"/>
      <c r="G9" s="266" t="s">
        <v>89</v>
      </c>
      <c r="H9" s="267"/>
      <c r="J9" s="22"/>
      <c r="K9" s="22"/>
      <c r="L9" s="22"/>
      <c r="M9" s="22"/>
      <c r="N9" s="22"/>
      <c r="O9" s="36"/>
      <c r="P9" s="4"/>
      <c r="Q9" s="5"/>
      <c r="R9" s="266" t="s">
        <v>89</v>
      </c>
      <c r="S9" s="267"/>
      <c r="U9" s="22"/>
      <c r="V9" s="22"/>
      <c r="W9" s="22"/>
      <c r="X9" s="22"/>
      <c r="Y9" s="22"/>
      <c r="Z9" s="22"/>
    </row>
    <row r="10" spans="2:26" ht="12.95" customHeight="1" x14ac:dyDescent="0.2">
      <c r="B10" s="18" t="s">
        <v>90</v>
      </c>
      <c r="C10" s="19" t="s">
        <v>91</v>
      </c>
      <c r="D10" s="19" t="s">
        <v>92</v>
      </c>
      <c r="E10" s="4"/>
      <c r="F10" s="5"/>
      <c r="G10" s="267"/>
      <c r="H10" s="267"/>
      <c r="I10" s="277"/>
      <c r="J10" s="282"/>
      <c r="K10" s="282"/>
      <c r="L10" s="282"/>
      <c r="M10" s="282"/>
      <c r="N10" s="282"/>
      <c r="O10" s="282"/>
      <c r="P10" s="4"/>
      <c r="Q10" s="5"/>
      <c r="R10" s="267"/>
      <c r="S10" s="267"/>
      <c r="T10" s="277"/>
      <c r="U10" s="278"/>
      <c r="V10" s="278"/>
      <c r="W10" s="278"/>
      <c r="X10" s="278"/>
      <c r="Y10" s="278"/>
      <c r="Z10" s="278"/>
    </row>
    <row r="11" spans="2:26" s="15" customFormat="1" ht="15.95" customHeight="1" x14ac:dyDescent="0.2">
      <c r="C11" s="23"/>
      <c r="D11" s="23"/>
      <c r="E11" s="24"/>
      <c r="G11" s="25"/>
      <c r="H11" s="25"/>
      <c r="I11" s="282"/>
      <c r="J11" s="282"/>
      <c r="K11" s="282"/>
      <c r="L11" s="282"/>
      <c r="M11" s="282"/>
      <c r="N11" s="282"/>
      <c r="O11" s="282"/>
      <c r="P11" s="26"/>
      <c r="Q11" s="27"/>
      <c r="R11" s="25"/>
      <c r="S11" s="25"/>
      <c r="T11" s="278"/>
      <c r="U11" s="278"/>
      <c r="V11" s="278"/>
      <c r="W11" s="278"/>
      <c r="X11" s="278"/>
      <c r="Y11" s="278"/>
      <c r="Z11" s="278"/>
    </row>
    <row r="12" spans="2:26" ht="12.95" customHeight="1" x14ac:dyDescent="0.2">
      <c r="E12" s="4"/>
      <c r="F12" s="279" t="s">
        <v>93</v>
      </c>
      <c r="G12" s="267"/>
      <c r="H12" s="267"/>
      <c r="I12" s="267"/>
      <c r="J12" s="267"/>
      <c r="K12" s="267"/>
      <c r="L12" s="267"/>
      <c r="M12" s="267"/>
      <c r="N12" s="267"/>
      <c r="O12" s="267"/>
      <c r="P12" s="280"/>
      <c r="Q12" s="279" t="s">
        <v>93</v>
      </c>
      <c r="R12" s="267"/>
      <c r="S12" s="267"/>
      <c r="T12" s="267"/>
      <c r="U12" s="267"/>
      <c r="V12" s="267"/>
      <c r="W12" s="267"/>
      <c r="X12" s="267"/>
      <c r="Y12" s="267"/>
      <c r="Z12" s="267"/>
    </row>
    <row r="13" spans="2:26" ht="12.95" customHeight="1" x14ac:dyDescent="0.25">
      <c r="B13" s="29" t="s">
        <v>94</v>
      </c>
      <c r="C13" s="30"/>
      <c r="D13" s="30"/>
      <c r="E13" s="4"/>
      <c r="F13" s="5"/>
      <c r="G13" s="15" t="s">
        <v>64</v>
      </c>
      <c r="H13" s="281"/>
      <c r="I13" s="281"/>
      <c r="J13" s="281"/>
      <c r="K13" s="281"/>
      <c r="L13" s="281"/>
      <c r="M13" s="281"/>
      <c r="N13" s="281"/>
      <c r="O13" s="281"/>
      <c r="P13" s="4"/>
      <c r="Q13" s="5"/>
      <c r="R13" s="15" t="s">
        <v>64</v>
      </c>
      <c r="S13" s="281"/>
      <c r="T13" s="281"/>
      <c r="U13" s="281"/>
      <c r="V13" s="281"/>
      <c r="W13" s="281"/>
      <c r="X13" s="281"/>
      <c r="Y13" s="281"/>
      <c r="Z13" s="281"/>
    </row>
    <row r="14" spans="2:26" ht="12.95" customHeight="1" x14ac:dyDescent="0.2">
      <c r="B14" s="283"/>
      <c r="C14" s="283"/>
      <c r="D14" s="283"/>
      <c r="E14" s="4"/>
      <c r="F14" s="5"/>
      <c r="G14" s="266" t="s">
        <v>67</v>
      </c>
      <c r="H14" s="268"/>
      <c r="I14" s="268"/>
      <c r="J14" s="268"/>
      <c r="K14" s="268"/>
      <c r="L14" s="268"/>
      <c r="M14" s="270" t="s">
        <v>68</v>
      </c>
      <c r="N14" s="267"/>
      <c r="O14" s="272"/>
      <c r="P14" s="4"/>
      <c r="Q14" s="5"/>
      <c r="R14" s="266" t="s">
        <v>67</v>
      </c>
      <c r="S14" s="268"/>
      <c r="T14" s="268"/>
      <c r="U14" s="268"/>
      <c r="V14" s="268"/>
      <c r="W14" s="268"/>
      <c r="X14" s="270" t="s">
        <v>68</v>
      </c>
      <c r="Y14" s="267"/>
      <c r="Z14" s="272"/>
    </row>
    <row r="15" spans="2:26" ht="12.95" customHeight="1" x14ac:dyDescent="0.2">
      <c r="B15" s="283"/>
      <c r="C15" s="283"/>
      <c r="D15" s="283"/>
      <c r="E15" s="4"/>
      <c r="F15" s="5"/>
      <c r="G15" s="267"/>
      <c r="H15" s="268"/>
      <c r="I15" s="268"/>
      <c r="J15" s="268"/>
      <c r="K15" s="268"/>
      <c r="L15" s="268"/>
      <c r="M15" s="267"/>
      <c r="N15" s="267"/>
      <c r="O15" s="272"/>
      <c r="P15" s="4"/>
      <c r="Q15" s="5"/>
      <c r="R15" s="267"/>
      <c r="S15" s="268"/>
      <c r="T15" s="268"/>
      <c r="U15" s="268"/>
      <c r="V15" s="268"/>
      <c r="W15" s="268"/>
      <c r="X15" s="267"/>
      <c r="Y15" s="267"/>
      <c r="Z15" s="272"/>
    </row>
    <row r="16" spans="2:26" ht="12.95" customHeight="1" x14ac:dyDescent="0.2">
      <c r="B16" s="283"/>
      <c r="C16" s="283"/>
      <c r="D16" s="283"/>
      <c r="E16" s="4"/>
      <c r="F16" s="5"/>
      <c r="G16" s="266" t="s">
        <v>72</v>
      </c>
      <c r="H16" s="266"/>
      <c r="I16" s="269"/>
      <c r="J16" s="266" t="s">
        <v>73</v>
      </c>
      <c r="K16" s="267"/>
      <c r="L16" s="20"/>
      <c r="M16" s="270" t="s">
        <v>74</v>
      </c>
      <c r="N16" s="267"/>
      <c r="O16" s="275"/>
      <c r="P16" s="4"/>
      <c r="Q16" s="5"/>
      <c r="R16" s="266" t="s">
        <v>72</v>
      </c>
      <c r="S16" s="266"/>
      <c r="T16" s="269"/>
      <c r="U16" s="266" t="s">
        <v>73</v>
      </c>
      <c r="V16" s="267"/>
      <c r="W16" s="20"/>
      <c r="X16" s="270" t="s">
        <v>74</v>
      </c>
      <c r="Y16" s="267"/>
      <c r="Z16" s="275"/>
    </row>
    <row r="17" spans="2:26" ht="12.95" customHeight="1" x14ac:dyDescent="0.2">
      <c r="B17" s="283"/>
      <c r="C17" s="283"/>
      <c r="D17" s="283"/>
      <c r="E17" s="4"/>
      <c r="F17" s="5"/>
      <c r="G17" s="267"/>
      <c r="H17" s="266"/>
      <c r="I17" s="269"/>
      <c r="J17" s="267"/>
      <c r="K17" s="267"/>
      <c r="L17" s="20"/>
      <c r="M17" s="267"/>
      <c r="N17" s="267"/>
      <c r="O17" s="275"/>
      <c r="P17" s="4"/>
      <c r="Q17" s="5"/>
      <c r="R17" s="267"/>
      <c r="S17" s="266"/>
      <c r="T17" s="269"/>
      <c r="U17" s="267"/>
      <c r="V17" s="267"/>
      <c r="W17" s="20"/>
      <c r="X17" s="267"/>
      <c r="Y17" s="267"/>
      <c r="Z17" s="275"/>
    </row>
    <row r="18" spans="2:26" ht="12.95" customHeight="1" x14ac:dyDescent="0.2">
      <c r="B18" s="283"/>
      <c r="C18" s="283"/>
      <c r="D18" s="283"/>
      <c r="E18" s="4"/>
      <c r="F18" s="5"/>
      <c r="G18" s="266" t="s">
        <v>81</v>
      </c>
      <c r="H18" s="267"/>
      <c r="I18" s="269"/>
      <c r="J18" s="266" t="s">
        <v>73</v>
      </c>
      <c r="K18" s="267"/>
      <c r="L18" s="20"/>
      <c r="M18" s="270" t="s">
        <v>82</v>
      </c>
      <c r="N18" s="267"/>
      <c r="O18" s="272"/>
      <c r="P18" s="4"/>
      <c r="Q18" s="5"/>
      <c r="R18" s="266" t="s">
        <v>81</v>
      </c>
      <c r="S18" s="267"/>
      <c r="T18" s="269"/>
      <c r="U18" s="266" t="s">
        <v>73</v>
      </c>
      <c r="V18" s="267"/>
      <c r="W18" s="20"/>
      <c r="X18" s="270" t="s">
        <v>82</v>
      </c>
      <c r="Y18" s="267"/>
      <c r="Z18" s="272"/>
    </row>
    <row r="19" spans="2:26" ht="12.95" customHeight="1" x14ac:dyDescent="0.2">
      <c r="B19" s="283"/>
      <c r="C19" s="283"/>
      <c r="D19" s="283"/>
      <c r="E19" s="4"/>
      <c r="F19" s="5"/>
      <c r="G19" s="267"/>
      <c r="H19" s="267"/>
      <c r="I19" s="269"/>
      <c r="J19" s="267"/>
      <c r="K19" s="267"/>
      <c r="L19" s="20"/>
      <c r="M19" s="267"/>
      <c r="N19" s="267"/>
      <c r="O19" s="272"/>
      <c r="P19" s="4"/>
      <c r="Q19" s="5"/>
      <c r="R19" s="267"/>
      <c r="S19" s="267"/>
      <c r="T19" s="269"/>
      <c r="U19" s="267"/>
      <c r="V19" s="267"/>
      <c r="W19" s="20"/>
      <c r="X19" s="267"/>
      <c r="Y19" s="267"/>
      <c r="Z19" s="272"/>
    </row>
    <row r="20" spans="2:26" ht="12.95" customHeight="1" x14ac:dyDescent="0.2">
      <c r="B20" s="283"/>
      <c r="C20" s="283"/>
      <c r="D20" s="283"/>
      <c r="E20" s="4"/>
      <c r="F20" s="5"/>
      <c r="G20" s="266" t="s">
        <v>89</v>
      </c>
      <c r="H20" s="267"/>
      <c r="J20" s="22"/>
      <c r="K20" s="22"/>
      <c r="L20" s="22"/>
      <c r="M20" s="22"/>
      <c r="N20" s="22"/>
      <c r="O20" s="22"/>
      <c r="P20" s="4"/>
      <c r="Q20" s="5"/>
      <c r="R20" s="266" t="s">
        <v>89</v>
      </c>
      <c r="S20" s="267"/>
      <c r="U20" s="22"/>
      <c r="V20" s="22"/>
      <c r="W20" s="22"/>
      <c r="X20" s="22"/>
      <c r="Y20" s="22"/>
      <c r="Z20" s="22"/>
    </row>
    <row r="21" spans="2:26" ht="12.95" customHeight="1" x14ac:dyDescent="0.2">
      <c r="B21" s="283"/>
      <c r="C21" s="283"/>
      <c r="D21" s="283"/>
      <c r="E21" s="4"/>
      <c r="F21" s="5"/>
      <c r="G21" s="267"/>
      <c r="H21" s="267"/>
      <c r="I21" s="277"/>
      <c r="J21" s="278"/>
      <c r="K21" s="278"/>
      <c r="L21" s="278"/>
      <c r="M21" s="278"/>
      <c r="N21" s="278"/>
      <c r="O21" s="278"/>
      <c r="P21" s="4"/>
      <c r="Q21" s="5"/>
      <c r="R21" s="267"/>
      <c r="S21" s="267"/>
      <c r="T21" s="277"/>
      <c r="U21" s="278"/>
      <c r="V21" s="278"/>
      <c r="W21" s="278"/>
      <c r="X21" s="278"/>
      <c r="Y21" s="278"/>
      <c r="Z21" s="278"/>
    </row>
    <row r="22" spans="2:26" s="15" customFormat="1" ht="15.95" customHeight="1" x14ac:dyDescent="0.2">
      <c r="B22" s="283"/>
      <c r="C22" s="283"/>
      <c r="D22" s="283"/>
      <c r="E22" s="24"/>
      <c r="F22" s="27"/>
      <c r="G22" s="25"/>
      <c r="H22" s="25"/>
      <c r="I22" s="278"/>
      <c r="J22" s="278"/>
      <c r="K22" s="278"/>
      <c r="L22" s="278"/>
      <c r="M22" s="278"/>
      <c r="N22" s="278"/>
      <c r="O22" s="278"/>
      <c r="P22" s="26"/>
      <c r="Q22" s="27"/>
      <c r="R22" s="25"/>
      <c r="S22" s="25"/>
      <c r="T22" s="278"/>
      <c r="U22" s="278"/>
      <c r="V22" s="278"/>
      <c r="W22" s="278"/>
      <c r="X22" s="278"/>
      <c r="Y22" s="278"/>
      <c r="Z22" s="278"/>
    </row>
    <row r="23" spans="2:26" ht="12.95" customHeight="1" x14ac:dyDescent="0.2">
      <c r="B23" s="283"/>
      <c r="C23" s="283"/>
      <c r="D23" s="283"/>
      <c r="E23" s="4"/>
      <c r="F23" s="279" t="s">
        <v>93</v>
      </c>
      <c r="G23" s="267"/>
      <c r="H23" s="267"/>
      <c r="I23" s="267"/>
      <c r="J23" s="267"/>
      <c r="K23" s="267"/>
      <c r="L23" s="267"/>
      <c r="M23" s="267"/>
      <c r="N23" s="267"/>
      <c r="O23" s="267"/>
      <c r="P23" s="280"/>
      <c r="Q23" s="279" t="s">
        <v>93</v>
      </c>
      <c r="R23" s="267"/>
      <c r="S23" s="267"/>
      <c r="T23" s="267"/>
      <c r="U23" s="267"/>
      <c r="V23" s="267"/>
      <c r="W23" s="267"/>
      <c r="X23" s="267"/>
      <c r="Y23" s="267"/>
      <c r="Z23" s="267"/>
    </row>
    <row r="24" spans="2:26" ht="12.95" customHeight="1" x14ac:dyDescent="0.2">
      <c r="B24" s="283"/>
      <c r="C24" s="283"/>
      <c r="D24" s="283"/>
      <c r="E24" s="4"/>
      <c r="F24" s="5"/>
      <c r="G24" s="15" t="s">
        <v>64</v>
      </c>
      <c r="H24" s="281"/>
      <c r="I24" s="281"/>
      <c r="J24" s="281"/>
      <c r="K24" s="281"/>
      <c r="L24" s="281"/>
      <c r="M24" s="281"/>
      <c r="N24" s="281"/>
      <c r="O24" s="281"/>
      <c r="P24" s="4"/>
      <c r="Q24" s="5"/>
      <c r="R24" s="15" t="s">
        <v>64</v>
      </c>
      <c r="S24" s="281"/>
      <c r="T24" s="281"/>
      <c r="U24" s="281"/>
      <c r="V24" s="281"/>
      <c r="W24" s="281"/>
      <c r="X24" s="281"/>
      <c r="Y24" s="281"/>
      <c r="Z24" s="281"/>
    </row>
    <row r="25" spans="2:26" ht="12.95" customHeight="1" x14ac:dyDescent="0.2">
      <c r="B25" s="283"/>
      <c r="C25" s="283"/>
      <c r="D25" s="283"/>
      <c r="E25" s="4"/>
      <c r="F25" s="5"/>
      <c r="G25" s="266" t="s">
        <v>67</v>
      </c>
      <c r="H25" s="265"/>
      <c r="I25" s="265"/>
      <c r="J25" s="265"/>
      <c r="K25" s="265"/>
      <c r="L25" s="31"/>
      <c r="M25" s="266" t="s">
        <v>68</v>
      </c>
      <c r="N25" s="267"/>
      <c r="O25" s="272"/>
      <c r="P25" s="4"/>
      <c r="Q25" s="5"/>
      <c r="R25" s="266" t="s">
        <v>67</v>
      </c>
      <c r="S25" s="265"/>
      <c r="T25" s="265"/>
      <c r="U25" s="265"/>
      <c r="V25" s="265"/>
      <c r="W25" s="31"/>
      <c r="X25" s="266" t="s">
        <v>68</v>
      </c>
      <c r="Y25" s="267"/>
      <c r="Z25" s="272"/>
    </row>
    <row r="26" spans="2:26" ht="12.95" customHeight="1" x14ac:dyDescent="0.2">
      <c r="B26" s="283"/>
      <c r="C26" s="283"/>
      <c r="D26" s="283"/>
      <c r="E26" s="4"/>
      <c r="F26" s="5"/>
      <c r="G26" s="267"/>
      <c r="H26" s="265"/>
      <c r="I26" s="265"/>
      <c r="J26" s="265"/>
      <c r="K26" s="265"/>
      <c r="L26" s="31"/>
      <c r="M26" s="267"/>
      <c r="N26" s="267"/>
      <c r="O26" s="265"/>
      <c r="P26" s="4"/>
      <c r="Q26" s="5"/>
      <c r="R26" s="267"/>
      <c r="S26" s="265"/>
      <c r="T26" s="265"/>
      <c r="U26" s="265"/>
      <c r="V26" s="265"/>
      <c r="W26" s="31"/>
      <c r="X26" s="267"/>
      <c r="Y26" s="267"/>
      <c r="Z26" s="265"/>
    </row>
    <row r="27" spans="2:26" ht="12.95" customHeight="1" x14ac:dyDescent="0.2">
      <c r="B27" s="283"/>
      <c r="C27" s="283"/>
      <c r="D27" s="283"/>
      <c r="E27" s="4"/>
      <c r="F27" s="5"/>
      <c r="G27" s="266" t="s">
        <v>72</v>
      </c>
      <c r="H27" s="266"/>
      <c r="I27" s="269"/>
      <c r="J27" s="266" t="s">
        <v>73</v>
      </c>
      <c r="K27" s="267"/>
      <c r="L27" s="20"/>
      <c r="M27" s="270" t="s">
        <v>74</v>
      </c>
      <c r="N27" s="276"/>
      <c r="O27" s="275"/>
      <c r="P27" s="4"/>
      <c r="Q27" s="5"/>
      <c r="R27" s="266" t="s">
        <v>72</v>
      </c>
      <c r="S27" s="266"/>
      <c r="T27" s="269"/>
      <c r="U27" s="266" t="s">
        <v>73</v>
      </c>
      <c r="V27" s="267"/>
      <c r="W27" s="20"/>
      <c r="X27" s="270" t="s">
        <v>74</v>
      </c>
      <c r="Y27" s="276"/>
      <c r="Z27" s="275"/>
    </row>
    <row r="28" spans="2:26" ht="12.95" customHeight="1" x14ac:dyDescent="0.2">
      <c r="B28" s="283"/>
      <c r="C28" s="283"/>
      <c r="D28" s="283"/>
      <c r="E28" s="4"/>
      <c r="F28" s="5"/>
      <c r="G28" s="267"/>
      <c r="H28" s="266"/>
      <c r="I28" s="269"/>
      <c r="J28" s="267"/>
      <c r="K28" s="267"/>
      <c r="L28" s="20"/>
      <c r="M28" s="276"/>
      <c r="N28" s="276"/>
      <c r="O28" s="275"/>
      <c r="P28" s="4"/>
      <c r="Q28" s="5"/>
      <c r="R28" s="267"/>
      <c r="S28" s="266"/>
      <c r="T28" s="269"/>
      <c r="U28" s="267"/>
      <c r="V28" s="267"/>
      <c r="W28" s="20"/>
      <c r="X28" s="276"/>
      <c r="Y28" s="276"/>
      <c r="Z28" s="275"/>
    </row>
    <row r="29" spans="2:26" ht="12.95" customHeight="1" x14ac:dyDescent="0.2">
      <c r="B29" s="283"/>
      <c r="C29" s="283"/>
      <c r="D29" s="283"/>
      <c r="E29" s="4"/>
      <c r="F29" s="5"/>
      <c r="G29" s="266" t="s">
        <v>81</v>
      </c>
      <c r="H29" s="266"/>
      <c r="I29" s="269"/>
      <c r="J29" s="266" t="s">
        <v>73</v>
      </c>
      <c r="K29" s="267"/>
      <c r="L29" s="20"/>
      <c r="M29" s="270" t="s">
        <v>82</v>
      </c>
      <c r="N29" s="276"/>
      <c r="O29" s="272"/>
      <c r="P29" s="4"/>
      <c r="Q29" s="5"/>
      <c r="R29" s="266" t="s">
        <v>81</v>
      </c>
      <c r="S29" s="266"/>
      <c r="T29" s="269"/>
      <c r="U29" s="266" t="s">
        <v>73</v>
      </c>
      <c r="V29" s="267"/>
      <c r="W29" s="20"/>
      <c r="X29" s="270" t="s">
        <v>82</v>
      </c>
      <c r="Y29" s="276"/>
      <c r="Z29" s="272"/>
    </row>
    <row r="30" spans="2:26" ht="12.95" customHeight="1" x14ac:dyDescent="0.2">
      <c r="B30" s="283"/>
      <c r="C30" s="283"/>
      <c r="D30" s="283"/>
      <c r="E30" s="4"/>
      <c r="F30" s="5"/>
      <c r="G30" s="267"/>
      <c r="H30" s="266"/>
      <c r="I30" s="269"/>
      <c r="J30" s="267"/>
      <c r="K30" s="267"/>
      <c r="L30" s="20"/>
      <c r="M30" s="276"/>
      <c r="N30" s="276"/>
      <c r="O30" s="272"/>
      <c r="P30" s="4"/>
      <c r="Q30" s="5"/>
      <c r="R30" s="267"/>
      <c r="S30" s="266"/>
      <c r="T30" s="269"/>
      <c r="U30" s="267"/>
      <c r="V30" s="267"/>
      <c r="W30" s="20"/>
      <c r="X30" s="276"/>
      <c r="Y30" s="276"/>
      <c r="Z30" s="272"/>
    </row>
    <row r="31" spans="2:26" ht="12.95" customHeight="1" x14ac:dyDescent="0.2">
      <c r="B31" s="283"/>
      <c r="C31" s="283"/>
      <c r="D31" s="283"/>
      <c r="E31" s="4"/>
      <c r="G31" s="266" t="s">
        <v>89</v>
      </c>
      <c r="H31" s="267"/>
      <c r="J31" s="22"/>
      <c r="K31" s="22"/>
      <c r="L31" s="22"/>
      <c r="M31" s="22"/>
      <c r="N31" s="22"/>
      <c r="O31" s="22"/>
      <c r="P31" s="4"/>
      <c r="R31" s="266" t="s">
        <v>89</v>
      </c>
      <c r="S31" s="267"/>
      <c r="U31" s="22"/>
      <c r="V31" s="22"/>
      <c r="W31" s="22"/>
      <c r="X31" s="22"/>
      <c r="Y31" s="22"/>
      <c r="Z31" s="22"/>
    </row>
    <row r="32" spans="2:26" s="10" customFormat="1" ht="12.95" customHeight="1" x14ac:dyDescent="0.2">
      <c r="B32" s="283"/>
      <c r="C32" s="283"/>
      <c r="D32" s="283"/>
      <c r="E32" s="13"/>
      <c r="G32" s="267"/>
      <c r="H32" s="267"/>
      <c r="I32" s="277"/>
      <c r="J32" s="278"/>
      <c r="K32" s="278"/>
      <c r="L32" s="278"/>
      <c r="M32" s="278"/>
      <c r="N32" s="278"/>
      <c r="O32" s="278"/>
      <c r="P32" s="13"/>
      <c r="R32" s="267"/>
      <c r="S32" s="267"/>
      <c r="T32" s="277"/>
      <c r="U32" s="278"/>
      <c r="V32" s="278"/>
      <c r="W32" s="278"/>
      <c r="X32" s="278"/>
      <c r="Y32" s="278"/>
      <c r="Z32" s="278"/>
    </row>
    <row r="33" spans="2:26" s="20" customFormat="1" ht="15.95" customHeight="1" x14ac:dyDescent="0.2">
      <c r="B33" s="283"/>
      <c r="C33" s="283"/>
      <c r="D33" s="283"/>
      <c r="E33" s="28"/>
      <c r="F33" s="27"/>
      <c r="G33" s="3"/>
      <c r="H33" s="3"/>
      <c r="I33" s="278"/>
      <c r="J33" s="278"/>
      <c r="K33" s="278"/>
      <c r="L33" s="278"/>
      <c r="M33" s="278"/>
      <c r="N33" s="278"/>
      <c r="O33" s="278"/>
      <c r="P33" s="32"/>
      <c r="Q33" s="27"/>
      <c r="R33" s="3"/>
      <c r="S33" s="3"/>
      <c r="T33" s="278"/>
      <c r="U33" s="278"/>
      <c r="V33" s="278"/>
      <c r="W33" s="278"/>
      <c r="X33" s="278"/>
      <c r="Y33" s="278"/>
      <c r="Z33" s="278"/>
    </row>
    <row r="34" spans="2:26" ht="12.95" customHeight="1" x14ac:dyDescent="0.2">
      <c r="B34" s="283"/>
      <c r="C34" s="283"/>
      <c r="D34" s="283"/>
      <c r="E34" s="4"/>
      <c r="F34" s="279" t="s">
        <v>93</v>
      </c>
      <c r="G34" s="267"/>
      <c r="H34" s="267"/>
      <c r="I34" s="267"/>
      <c r="J34" s="267"/>
      <c r="K34" s="267"/>
      <c r="L34" s="267"/>
      <c r="M34" s="267"/>
      <c r="N34" s="267"/>
      <c r="O34" s="267"/>
      <c r="P34" s="280"/>
      <c r="Q34" s="279" t="s">
        <v>93</v>
      </c>
      <c r="R34" s="267"/>
      <c r="S34" s="267"/>
      <c r="T34" s="267"/>
      <c r="U34" s="267"/>
      <c r="V34" s="267"/>
      <c r="W34" s="267"/>
      <c r="X34" s="267"/>
      <c r="Y34" s="267"/>
      <c r="Z34" s="267"/>
    </row>
    <row r="35" spans="2:26" ht="12.95" customHeight="1" x14ac:dyDescent="0.2">
      <c r="B35" s="283"/>
      <c r="C35" s="283"/>
      <c r="D35" s="283"/>
      <c r="E35" s="4"/>
      <c r="G35" s="20"/>
      <c r="H35" s="20"/>
      <c r="I35" s="20"/>
      <c r="J35" s="20"/>
      <c r="K35" s="20"/>
      <c r="L35" s="20"/>
      <c r="M35" s="20"/>
      <c r="N35" s="20"/>
      <c r="O35" s="20"/>
      <c r="P35" s="4"/>
      <c r="R35" s="33" t="s">
        <v>95</v>
      </c>
      <c r="U35" s="281"/>
      <c r="V35" s="281"/>
      <c r="W35" s="281"/>
      <c r="X35" s="281"/>
      <c r="Y35" s="281"/>
      <c r="Z35" s="281"/>
    </row>
    <row r="36" spans="2:26" ht="12.95" customHeight="1" x14ac:dyDescent="0.2">
      <c r="B36" s="283"/>
      <c r="C36" s="283"/>
      <c r="D36" s="283"/>
      <c r="E36" s="4"/>
      <c r="G36" s="20"/>
      <c r="H36" s="20"/>
      <c r="I36" s="20"/>
      <c r="J36" s="20"/>
      <c r="K36" s="20"/>
      <c r="L36" s="20"/>
      <c r="M36" s="20"/>
      <c r="N36" s="20"/>
      <c r="O36" s="20"/>
      <c r="P36" s="4"/>
      <c r="R36" s="33"/>
      <c r="U36" s="281"/>
      <c r="V36" s="281"/>
      <c r="W36" s="281"/>
      <c r="X36" s="281"/>
      <c r="Y36" s="281"/>
      <c r="Z36" s="281"/>
    </row>
    <row r="37" spans="2:26" ht="12.95" customHeight="1" x14ac:dyDescent="0.2">
      <c r="B37" s="283"/>
      <c r="C37" s="283"/>
      <c r="D37" s="283"/>
      <c r="E37" s="4"/>
      <c r="G37" s="20"/>
      <c r="H37" s="20"/>
      <c r="I37" s="20"/>
      <c r="J37" s="20"/>
      <c r="K37" s="20"/>
      <c r="L37" s="20"/>
      <c r="M37" s="20"/>
      <c r="N37" s="20"/>
      <c r="O37" s="20"/>
      <c r="P37" s="4"/>
      <c r="R37" s="33" t="s">
        <v>96</v>
      </c>
      <c r="T37" s="34"/>
      <c r="U37" s="281"/>
      <c r="V37" s="281"/>
      <c r="W37" s="281"/>
      <c r="X37" s="281"/>
      <c r="Y37" s="281"/>
      <c r="Z37" s="281"/>
    </row>
    <row r="38" spans="2:26" ht="12.95" customHeight="1" x14ac:dyDescent="0.2">
      <c r="B38" s="283"/>
      <c r="C38" s="283"/>
      <c r="D38" s="283"/>
      <c r="E38" s="4"/>
      <c r="G38" s="20"/>
      <c r="H38" s="20"/>
      <c r="I38" s="20"/>
      <c r="J38" s="20"/>
      <c r="K38" s="20"/>
      <c r="L38" s="20"/>
      <c r="M38" s="20"/>
      <c r="N38" s="20"/>
      <c r="O38" s="20"/>
      <c r="P38" s="4"/>
      <c r="R38" s="33"/>
      <c r="U38" s="281"/>
      <c r="V38" s="281"/>
      <c r="W38" s="281"/>
      <c r="X38" s="281"/>
      <c r="Y38" s="281"/>
      <c r="Z38" s="281"/>
    </row>
    <row r="39" spans="2:26" ht="12.95" customHeight="1" x14ac:dyDescent="0.2">
      <c r="E39" s="4"/>
      <c r="G39" s="20"/>
      <c r="H39" s="20"/>
      <c r="I39" s="20"/>
      <c r="J39" s="20"/>
      <c r="K39" s="20"/>
      <c r="L39" s="20"/>
      <c r="M39" s="20"/>
      <c r="N39" s="20"/>
      <c r="O39" s="20"/>
      <c r="P39" s="4"/>
      <c r="R39" s="33" t="s">
        <v>96</v>
      </c>
      <c r="U39" s="281"/>
      <c r="V39" s="281"/>
      <c r="W39" s="281"/>
      <c r="X39" s="281"/>
      <c r="Y39" s="281"/>
      <c r="Z39" s="281"/>
    </row>
    <row r="40" spans="2:26" ht="17.25" customHeight="1" x14ac:dyDescent="0.2">
      <c r="E40" s="5"/>
      <c r="P40" s="5"/>
    </row>
    <row r="41" spans="2:26" ht="17.25" customHeight="1" x14ac:dyDescent="0.2"/>
    <row r="42" spans="2:26" ht="17.25" customHeight="1" x14ac:dyDescent="0.2"/>
    <row r="43" spans="2:26" ht="17.25" customHeight="1" x14ac:dyDescent="0.2"/>
    <row r="44" spans="2:26" ht="17.25" customHeight="1" x14ac:dyDescent="0.2"/>
    <row r="45" spans="2:26" ht="17.25" customHeight="1" x14ac:dyDescent="0.2"/>
    <row r="46" spans="2:26" ht="17.25" customHeight="1" x14ac:dyDescent="0.2"/>
    <row r="47" spans="2:26" ht="17.25" customHeight="1" x14ac:dyDescent="0.2"/>
    <row r="48" spans="2:26" ht="17.25" customHeight="1" x14ac:dyDescent="0.2"/>
    <row r="49" ht="17.25" customHeight="1" x14ac:dyDescent="0.2"/>
    <row r="50" ht="17.25" customHeight="1" x14ac:dyDescent="0.2"/>
    <row r="51" ht="17.25" customHeight="1" x14ac:dyDescent="0.2"/>
  </sheetData>
  <customSheetViews>
    <customSheetView guid="{E60DD629-9CB4-41A0-A6BB-6C17125E33B4}" showGridLines="0">
      <selection activeCell="B14" sqref="B14:D38"/>
      <pageMargins left="0.39370078740157483" right="0.39370078740157483" top="0.39370078740157483" bottom="0.39370078740157483" header="0.51181102362204722" footer="0.51181102362204722"/>
      <pageSetup paperSize="9" orientation="landscape" horizontalDpi="300" verticalDpi="300" r:id="rId1"/>
      <headerFooter alignWithMargins="0"/>
    </customSheetView>
  </customSheetViews>
  <mergeCells count="107">
    <mergeCell ref="S4:W4"/>
    <mergeCell ref="S3:X3"/>
    <mergeCell ref="Z7:Z8"/>
    <mergeCell ref="R9:S10"/>
    <mergeCell ref="R7:S8"/>
    <mergeCell ref="U7:V8"/>
    <mergeCell ref="X7:Y8"/>
    <mergeCell ref="U5:V6"/>
    <mergeCell ref="X5:Y6"/>
    <mergeCell ref="Z5:Z6"/>
    <mergeCell ref="Q12:Z12"/>
    <mergeCell ref="R5:S6"/>
    <mergeCell ref="T5:T6"/>
    <mergeCell ref="B14:D38"/>
    <mergeCell ref="R31:S32"/>
    <mergeCell ref="U36:Z37"/>
    <mergeCell ref="Z27:Z28"/>
    <mergeCell ref="R29:S30"/>
    <mergeCell ref="X29:Y30"/>
    <mergeCell ref="Z29:Z30"/>
    <mergeCell ref="G29:H30"/>
    <mergeCell ref="X14:Y15"/>
    <mergeCell ref="I29:I30"/>
    <mergeCell ref="G18:H19"/>
    <mergeCell ref="S25:V26"/>
    <mergeCell ref="G16:H17"/>
    <mergeCell ref="T18:T19"/>
    <mergeCell ref="X27:Y28"/>
    <mergeCell ref="R25:R26"/>
    <mergeCell ref="R16:S17"/>
    <mergeCell ref="T16:T17"/>
    <mergeCell ref="X16:Y17"/>
    <mergeCell ref="Z14:Z15"/>
    <mergeCell ref="U16:V17"/>
    <mergeCell ref="U38:Z39"/>
    <mergeCell ref="R20:S21"/>
    <mergeCell ref="S13:Z13"/>
    <mergeCell ref="H24:O24"/>
    <mergeCell ref="H13:O13"/>
    <mergeCell ref="F34:P34"/>
    <mergeCell ref="Q34:Z34"/>
    <mergeCell ref="U35:Z35"/>
    <mergeCell ref="U29:V30"/>
    <mergeCell ref="T29:T30"/>
    <mergeCell ref="O25:O26"/>
    <mergeCell ref="U27:V28"/>
    <mergeCell ref="T21:Z22"/>
    <mergeCell ref="G31:H32"/>
    <mergeCell ref="I32:O33"/>
    <mergeCell ref="T32:Z33"/>
    <mergeCell ref="M29:N30"/>
    <mergeCell ref="J29:K30"/>
    <mergeCell ref="F23:P23"/>
    <mergeCell ref="Q23:Z23"/>
    <mergeCell ref="I21:O22"/>
    <mergeCell ref="S24:Z24"/>
    <mergeCell ref="O27:O28"/>
    <mergeCell ref="O29:O30"/>
    <mergeCell ref="J27:K28"/>
    <mergeCell ref="M25:N26"/>
    <mergeCell ref="R27:S28"/>
    <mergeCell ref="T27:T28"/>
    <mergeCell ref="Z25:Z26"/>
    <mergeCell ref="M7:N8"/>
    <mergeCell ref="G27:H28"/>
    <mergeCell ref="M27:N28"/>
    <mergeCell ref="G20:H21"/>
    <mergeCell ref="M14:N15"/>
    <mergeCell ref="O14:O15"/>
    <mergeCell ref="O16:O17"/>
    <mergeCell ref="O18:O19"/>
    <mergeCell ref="G14:G15"/>
    <mergeCell ref="X25:Y26"/>
    <mergeCell ref="S14:W15"/>
    <mergeCell ref="R14:R15"/>
    <mergeCell ref="Z16:Z17"/>
    <mergeCell ref="R18:S19"/>
    <mergeCell ref="X18:Y19"/>
    <mergeCell ref="Z18:Z19"/>
    <mergeCell ref="T10:Z11"/>
    <mergeCell ref="T7:T8"/>
    <mergeCell ref="G25:G26"/>
    <mergeCell ref="H25:K26"/>
    <mergeCell ref="I27:I28"/>
    <mergeCell ref="J16:K17"/>
    <mergeCell ref="U18:V19"/>
    <mergeCell ref="G9:H10"/>
    <mergeCell ref="H14:L15"/>
    <mergeCell ref="I18:I19"/>
    <mergeCell ref="I16:I17"/>
    <mergeCell ref="M16:N17"/>
    <mergeCell ref="M18:N19"/>
    <mergeCell ref="H3:M3"/>
    <mergeCell ref="O7:O8"/>
    <mergeCell ref="B3:B4"/>
    <mergeCell ref="O5:O6"/>
    <mergeCell ref="I5:I6"/>
    <mergeCell ref="J7:K8"/>
    <mergeCell ref="I7:I8"/>
    <mergeCell ref="H4:L4"/>
    <mergeCell ref="M5:N6"/>
    <mergeCell ref="G5:H6"/>
    <mergeCell ref="G7:H8"/>
    <mergeCell ref="J5:K6"/>
    <mergeCell ref="J18:K19"/>
    <mergeCell ref="F12:P12"/>
    <mergeCell ref="I10:O1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Vorlage MM</vt:lpstr>
      <vt:lpstr>Rekordprotokoll MM</vt:lpstr>
      <vt:lpstr>'Rekordprotokoll MM'!Druckbereich</vt:lpstr>
      <vt:lpstr>'Vorlage MM'!Druckbereich</vt:lpstr>
      <vt:lpstr>'Vorlage MM'!mkgmax</vt:lpstr>
      <vt:lpstr>'Vorlage MM'!mkgmin</vt:lpstr>
      <vt:lpstr>'Vorlage MM'!mscfmax</vt:lpstr>
      <vt:lpstr>'Vorlage MM'!mwert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hans</cp:lastModifiedBy>
  <cp:lastPrinted>2014-10-18T16:50:48Z</cp:lastPrinted>
  <dcterms:created xsi:type="dcterms:W3CDTF">2001-02-19T09:52:04Z</dcterms:created>
  <dcterms:modified xsi:type="dcterms:W3CDTF">2014-10-18T18:50:20Z</dcterms:modified>
</cp:coreProperties>
</file>