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9855" activeTab="0"/>
  </bookViews>
  <sheets>
    <sheet name="Druck_Protokoll" sheetId="1" r:id="rId1"/>
  </sheets>
  <externalReferences>
    <externalReference r:id="rId4"/>
  </externalReferences>
  <definedNames>
    <definedName name="Athl01">'[1]Athl.'!$A$14:$AH$2013</definedName>
    <definedName name="Athl08">#REF!</definedName>
    <definedName name="_xlnm.Print_Area" localSheetId="0">'Druck_Protokoll'!$A$1:$AQ$46</definedName>
    <definedName name="Gewichtsklassen">'[1]Wiegeliste'!$FQ$20:OFFSET('[1]Wiegeliste'!$FQ$20,'[1]Wiegeliste'!$FQ$47-1,0)</definedName>
    <definedName name="Gruppe">'[1]Einstellung'!$A$11:$C$30</definedName>
    <definedName name="MMK">'[1]Melzer'!$A$10:$B$91</definedName>
    <definedName name="R_GRP_01">'Druck_Protokoll'!$CA$7:$CB$31</definedName>
    <definedName name="R_GRP_02">'Druck_Protokoll'!$CN$7:$CO$31</definedName>
    <definedName name="R_GRP_03">'Druck_Protokoll'!$DA$7:$DB$31</definedName>
    <definedName name="R_GRP_04">'Druck_Protokoll'!$DN$7:$DO$31</definedName>
    <definedName name="R_GRP_05">'Druck_Protokoll'!$EA$7:$EB$31</definedName>
    <definedName name="R_GRP_06">'Druck_Protokoll'!$EN$7:$EO$31</definedName>
    <definedName name="R_GRP_07">'Druck_Protokoll'!$FA$7:$FB$31</definedName>
    <definedName name="R_GRP_08">'Druck_Protokoll'!$FN$7:$FO$31</definedName>
    <definedName name="R_GRP_09">'Druck_Protokoll'!$GA$7:$GB$31</definedName>
    <definedName name="R_GRP_10">'Druck_Protokoll'!$GN$7:$GO$31</definedName>
    <definedName name="R_GRP_11">'Druck_Protokoll'!$HA$7:$HB$31</definedName>
    <definedName name="R_GRP_12">'Druck_Protokoll'!$HN$7:$HO$31</definedName>
    <definedName name="R_GRP_13">'Druck_Protokoll'!$IA$7:$IB$31</definedName>
    <definedName name="R_GRP_14">'Druck_Protokoll'!$IN$7:$IO$31</definedName>
    <definedName name="R_MELZ">'Druck_Protokoll'!$BM$7:$BN$31</definedName>
    <definedName name="R_SINC">'Druck_Protokoll'!$BE$7:$BF$31</definedName>
    <definedName name="texte">'[1]Textkonstanten'!$A$1:$F$101</definedName>
    <definedName name="Zeilen_Druck">'Druck_Protokoll'!$A$7:$AA$31</definedName>
  </definedNames>
  <calcPr fullCalcOnLoad="1"/>
</workbook>
</file>

<file path=xl/sharedStrings.xml><?xml version="1.0" encoding="utf-8"?>
<sst xmlns="http://schemas.openxmlformats.org/spreadsheetml/2006/main" count="261" uniqueCount="21">
  <si>
    <t>Notwendig?</t>
  </si>
  <si>
    <t>Gruppe/Gesamt</t>
  </si>
  <si>
    <t>SP/ZK/MP</t>
  </si>
  <si>
    <t>Gruppennummer</t>
  </si>
  <si>
    <t>1.</t>
  </si>
  <si>
    <t>2.</t>
  </si>
  <si>
    <t>3.</t>
  </si>
  <si>
    <t>Gut</t>
  </si>
  <si>
    <t>Pl.</t>
  </si>
  <si>
    <t>Alter</t>
  </si>
  <si>
    <t>Faktor</t>
  </si>
  <si>
    <t>Sinclair</t>
  </si>
  <si>
    <t>Melzer</t>
  </si>
  <si>
    <t>Gruppenbez.</t>
  </si>
  <si>
    <t>Rechenfeld</t>
  </si>
  <si>
    <t>Grösste</t>
  </si>
  <si>
    <t>Gruppe</t>
  </si>
  <si>
    <t>Zeile</t>
  </si>
  <si>
    <t>Platzierung</t>
  </si>
  <si>
    <t>Kleinste</t>
  </si>
  <si>
    <t/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</si>
</sst>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##"/>
    <numFmt numFmtId="173" formatCode="0.0"/>
    <numFmt numFmtId="174" formatCode="0.0000"/>
    <numFmt numFmtId="175" formatCode="yyyy\-mm\-dd"/>
    <numFmt numFmtId="176" formatCode="0.000"/>
    <numFmt numFmtId="177" formatCode="yyyy\-mm\-dd;@"/>
    <numFmt numFmtId="178" formatCode="d/\ mm/\ yyyy"/>
    <numFmt numFmtId="179" formatCode="[$-C07]dddd\,\ dd\.\ mmmm\ yyyy"/>
    <numFmt numFmtId="180" formatCode="dd/mm/yyyy;@"/>
    <numFmt numFmtId="181" formatCode="##"/>
    <numFmt numFmtId="182" formatCode="d/\ mmmm\ yyyy"/>
    <numFmt numFmtId="183" formatCode="h:mm"/>
    <numFmt numFmtId="184" formatCode="dd/mm/yy;@"/>
    <numFmt numFmtId="185" formatCode="&quot;Ja&quot;;&quot;Ja&quot;;&quot;Nein&quot;"/>
    <numFmt numFmtId="186" formatCode="&quot;Wahr&quot;;&quot;Wahr&quot;;&quot;Falsch&quot;"/>
    <numFmt numFmtId="187" formatCode="&quot;Ein&quot;;&quot;Ein&quot;;&quot;Aus&quot;"/>
    <numFmt numFmtId="188" formatCode="[$€-2]\ #,##0.00_);[Red]\([$€-2]\ #,##0.00\)"/>
    <numFmt numFmtId="189" formatCode="#0.0"/>
    <numFmt numFmtId="190" formatCode="#0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5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/>
      <top/>
      <bottom style="thin"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double"/>
    </border>
    <border>
      <left style="medium"/>
      <right/>
      <top style="thin"/>
      <bottom style="double"/>
    </border>
    <border>
      <left/>
      <right style="medium"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 style="double"/>
    </border>
    <border>
      <left style="thin"/>
      <right style="thin"/>
      <top style="thin"/>
      <bottom style="double"/>
    </border>
    <border>
      <left style="medium"/>
      <right style="medium"/>
      <top style="double"/>
      <bottom style="thin"/>
    </border>
    <border>
      <left style="medium"/>
      <right/>
      <top style="double"/>
      <bottom style="thin"/>
    </border>
    <border>
      <left/>
      <right style="medium"/>
      <top style="double"/>
      <bottom style="thin"/>
    </border>
    <border>
      <left/>
      <right style="thin"/>
      <top style="double"/>
      <bottom style="thin"/>
    </border>
    <border>
      <left/>
      <right/>
      <top style="double"/>
      <bottom style="thin"/>
    </border>
    <border>
      <left style="thin"/>
      <right style="thin"/>
      <top style="double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1" applyNumberFormat="0" applyAlignment="0" applyProtection="0"/>
    <xf numFmtId="0" fontId="4" fillId="20" borderId="2" applyNumberFormat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23" borderId="9" applyNumberFormat="0" applyAlignment="0" applyProtection="0"/>
  </cellStyleXfs>
  <cellXfs count="122">
    <xf numFmtId="0" fontId="0" fillId="0" borderId="0" xfId="0" applyAlignment="1">
      <alignment/>
    </xf>
    <xf numFmtId="0" fontId="21" fillId="0" borderId="0" xfId="0" applyFont="1" applyAlignment="1" applyProtection="1">
      <alignment horizontal="center"/>
      <protection/>
    </xf>
    <xf numFmtId="0" fontId="21" fillId="0" borderId="0" xfId="0" applyFont="1" applyAlignment="1" applyProtection="1">
      <alignment horizontal="center"/>
      <protection/>
    </xf>
    <xf numFmtId="0" fontId="22" fillId="0" borderId="0" xfId="0" applyFont="1" applyAlignment="1" applyProtection="1">
      <alignment horizontal="center" vertical="center"/>
      <protection/>
    </xf>
    <xf numFmtId="0" fontId="20" fillId="0" borderId="0" xfId="0" applyFont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14" fontId="23" fillId="0" borderId="0" xfId="0" applyNumberFormat="1" applyFont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178" fontId="23" fillId="0" borderId="0" xfId="0" applyNumberFormat="1" applyFont="1" applyAlignment="1" applyProtection="1">
      <alignment horizontal="left"/>
      <protection/>
    </xf>
    <xf numFmtId="0" fontId="2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/>
      <protection/>
    </xf>
    <xf numFmtId="0" fontId="20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/>
    </xf>
    <xf numFmtId="0" fontId="24" fillId="0" borderId="0" xfId="0" applyFont="1" applyAlignment="1">
      <alignment/>
    </xf>
    <xf numFmtId="0" fontId="0" fillId="0" borderId="0" xfId="0" applyAlignment="1">
      <alignment horizontal="right"/>
    </xf>
    <xf numFmtId="0" fontId="22" fillId="0" borderId="0" xfId="0" applyFont="1" applyAlignment="1" applyProtection="1">
      <alignment horizontal="center"/>
      <protection/>
    </xf>
    <xf numFmtId="0" fontId="20" fillId="0" borderId="0" xfId="0" applyFont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20" fontId="25" fillId="0" borderId="0" xfId="0" applyNumberFormat="1" applyFont="1" applyAlignment="1" applyProtection="1">
      <alignment horizontal="left"/>
      <protection/>
    </xf>
    <xf numFmtId="0" fontId="25" fillId="0" borderId="0" xfId="0" applyFont="1" applyAlignment="1" applyProtection="1">
      <alignment horizontal="left"/>
      <protection/>
    </xf>
    <xf numFmtId="0" fontId="21" fillId="0" borderId="0" xfId="0" applyFont="1" applyAlignment="1" applyProtection="1">
      <alignment vertical="center"/>
      <protection/>
    </xf>
    <xf numFmtId="0" fontId="21" fillId="0" borderId="0" xfId="0" applyFont="1" applyAlignment="1" applyProtection="1">
      <alignment vertical="center"/>
      <protection/>
    </xf>
    <xf numFmtId="0" fontId="20" fillId="0" borderId="10" xfId="0" applyFont="1" applyBorder="1" applyAlignment="1" applyProtection="1">
      <alignment vertical="center"/>
      <protection/>
    </xf>
    <xf numFmtId="0" fontId="26" fillId="0" borderId="11" xfId="0" applyFont="1" applyBorder="1" applyAlignment="1" applyProtection="1">
      <alignment horizontal="left" vertical="center"/>
      <protection/>
    </xf>
    <xf numFmtId="0" fontId="0" fillId="0" borderId="12" xfId="0" applyBorder="1" applyAlignment="1" applyProtection="1">
      <alignment vertical="center"/>
      <protection/>
    </xf>
    <xf numFmtId="0" fontId="26" fillId="0" borderId="10" xfId="0" applyFont="1" applyBorder="1" applyAlignment="1" applyProtection="1">
      <alignment horizontal="center" vertical="center" textRotation="90"/>
      <protection/>
    </xf>
    <xf numFmtId="0" fontId="27" fillId="0" borderId="10" xfId="0" applyFont="1" applyBorder="1" applyAlignment="1" applyProtection="1">
      <alignment horizontal="center"/>
      <protection/>
    </xf>
    <xf numFmtId="0" fontId="21" fillId="0" borderId="13" xfId="0" applyFont="1" applyBorder="1" applyAlignment="1" applyProtection="1">
      <alignment horizontal="center"/>
      <protection/>
    </xf>
    <xf numFmtId="0" fontId="0" fillId="0" borderId="14" xfId="0" applyBorder="1" applyAlignment="1">
      <alignment horizontal="center"/>
    </xf>
    <xf numFmtId="0" fontId="20" fillId="0" borderId="15" xfId="0" applyFont="1" applyFill="1" applyBorder="1" applyAlignment="1" applyProtection="1">
      <alignment horizontal="center"/>
      <protection/>
    </xf>
    <xf numFmtId="0" fontId="27" fillId="0" borderId="16" xfId="0" applyFont="1" applyBorder="1" applyAlignment="1" applyProtection="1">
      <alignment horizontal="center"/>
      <protection/>
    </xf>
    <xf numFmtId="0" fontId="26" fillId="0" borderId="13" xfId="0" applyFont="1" applyBorder="1" applyAlignment="1" applyProtection="1">
      <alignment horizontal="center"/>
      <protection/>
    </xf>
    <xf numFmtId="0" fontId="26" fillId="0" borderId="14" xfId="0" applyFont="1" applyBorder="1" applyAlignment="1" applyProtection="1">
      <alignment horizontal="center"/>
      <protection/>
    </xf>
    <xf numFmtId="0" fontId="26" fillId="0" borderId="15" xfId="0" applyFont="1" applyBorder="1" applyAlignment="1" applyProtection="1">
      <alignment horizontal="center"/>
      <protection/>
    </xf>
    <xf numFmtId="0" fontId="20" fillId="0" borderId="17" xfId="0" applyFont="1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26" fillId="0" borderId="17" xfId="0" applyFont="1" applyBorder="1" applyAlignment="1" applyProtection="1">
      <alignment horizontal="center" vertical="center" textRotation="90"/>
      <protection/>
    </xf>
    <xf numFmtId="0" fontId="27" fillId="0" borderId="17" xfId="0" applyFont="1" applyBorder="1" applyAlignment="1" applyProtection="1">
      <alignment horizontal="center" vertical="top"/>
      <protection/>
    </xf>
    <xf numFmtId="0" fontId="20" fillId="0" borderId="13" xfId="0" applyFont="1" applyBorder="1" applyAlignment="1" applyProtection="1">
      <alignment horizontal="center"/>
      <protection/>
    </xf>
    <xf numFmtId="0" fontId="20" fillId="0" borderId="20" xfId="0" applyFont="1" applyBorder="1" applyAlignment="1" applyProtection="1">
      <alignment horizontal="center"/>
      <protection/>
    </xf>
    <xf numFmtId="0" fontId="20" fillId="0" borderId="21" xfId="0" applyFont="1" applyBorder="1" applyAlignment="1" applyProtection="1">
      <alignment horizontal="center"/>
      <protection/>
    </xf>
    <xf numFmtId="0" fontId="20" fillId="0" borderId="22" xfId="0" applyFont="1" applyBorder="1" applyAlignment="1" applyProtection="1">
      <alignment horizontal="center"/>
      <protection/>
    </xf>
    <xf numFmtId="0" fontId="20" fillId="0" borderId="19" xfId="0" applyFont="1" applyFill="1" applyBorder="1" applyAlignment="1" applyProtection="1">
      <alignment horizontal="center"/>
      <protection/>
    </xf>
    <xf numFmtId="0" fontId="27" fillId="0" borderId="17" xfId="0" applyFont="1" applyBorder="1" applyAlignment="1" applyProtection="1">
      <alignment horizontal="center" textRotation="90"/>
      <protection hidden="1"/>
    </xf>
    <xf numFmtId="1" fontId="0" fillId="0" borderId="0" xfId="0" applyNumberFormat="1" applyAlignment="1">
      <alignment/>
    </xf>
    <xf numFmtId="0" fontId="20" fillId="0" borderId="23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left" vertical="center"/>
      <protection/>
    </xf>
    <xf numFmtId="0" fontId="21" fillId="0" borderId="25" xfId="0" applyFont="1" applyBorder="1" applyAlignment="1" applyProtection="1">
      <alignment horizontal="left" vertical="center"/>
      <protection/>
    </xf>
    <xf numFmtId="0" fontId="20" fillId="0" borderId="26" xfId="0" applyFont="1" applyBorder="1" applyAlignment="1" applyProtection="1">
      <alignment horizontal="center" vertical="center"/>
      <protection/>
    </xf>
    <xf numFmtId="1" fontId="20" fillId="0" borderId="23" xfId="0" applyNumberFormat="1" applyFont="1" applyBorder="1" applyAlignment="1" applyProtection="1">
      <alignment horizontal="center" vertical="center"/>
      <protection/>
    </xf>
    <xf numFmtId="173" fontId="20" fillId="0" borderId="23" xfId="0" applyNumberFormat="1" applyFont="1" applyBorder="1" applyAlignment="1" applyProtection="1">
      <alignment horizontal="center" vertical="center"/>
      <protection/>
    </xf>
    <xf numFmtId="1" fontId="20" fillId="0" borderId="27" xfId="0" applyNumberFormat="1" applyFont="1" applyBorder="1" applyAlignment="1" applyProtection="1">
      <alignment horizontal="center" vertical="center"/>
      <protection/>
    </xf>
    <xf numFmtId="173" fontId="20" fillId="0" borderId="28" xfId="0" applyNumberFormat="1" applyFont="1" applyBorder="1" applyAlignment="1" applyProtection="1">
      <alignment horizontal="center" vertical="center"/>
      <protection/>
    </xf>
    <xf numFmtId="1" fontId="20" fillId="0" borderId="26" xfId="0" applyNumberFormat="1" applyFont="1" applyBorder="1" applyAlignment="1" applyProtection="1">
      <alignment horizontal="center" vertical="center"/>
      <protection/>
    </xf>
    <xf numFmtId="1" fontId="21" fillId="0" borderId="29" xfId="0" applyNumberFormat="1" applyFont="1" applyBorder="1" applyAlignment="1" applyProtection="1">
      <alignment horizontal="center" vertical="center"/>
      <protection/>
    </xf>
    <xf numFmtId="1" fontId="20" fillId="0" borderId="30" xfId="0" applyNumberFormat="1" applyFont="1" applyFill="1" applyBorder="1" applyAlignment="1" applyProtection="1" quotePrefix="1">
      <alignment horizontal="center" vertical="center"/>
      <protection/>
    </xf>
    <xf numFmtId="1" fontId="21" fillId="0" borderId="23" xfId="0" applyNumberFormat="1" applyFont="1" applyBorder="1" applyAlignment="1" applyProtection="1">
      <alignment horizontal="center" vertical="center"/>
      <protection/>
    </xf>
    <xf numFmtId="2" fontId="21" fillId="0" borderId="23" xfId="0" applyNumberFormat="1" applyFont="1" applyBorder="1" applyAlignment="1" applyProtection="1">
      <alignment horizontal="center" vertical="center"/>
      <protection/>
    </xf>
    <xf numFmtId="2" fontId="21" fillId="0" borderId="30" xfId="0" applyNumberFormat="1" applyFont="1" applyBorder="1" applyAlignment="1" applyProtection="1">
      <alignment horizontal="center" vertical="center"/>
      <protection/>
    </xf>
    <xf numFmtId="1" fontId="21" fillId="0" borderId="30" xfId="0" applyNumberFormat="1" applyFont="1" applyBorder="1" applyAlignment="1" applyProtection="1">
      <alignment horizontal="center" vertical="center"/>
      <protection hidden="1"/>
    </xf>
    <xf numFmtId="2" fontId="0" fillId="0" borderId="0" xfId="0" applyNumberFormat="1" applyAlignment="1">
      <alignment/>
    </xf>
    <xf numFmtId="0" fontId="21" fillId="0" borderId="31" xfId="0" applyFont="1" applyBorder="1" applyAlignment="1" applyProtection="1">
      <alignment horizontal="left" vertical="center"/>
      <protection/>
    </xf>
    <xf numFmtId="0" fontId="26" fillId="0" borderId="32" xfId="0" applyFont="1" applyBorder="1" applyAlignment="1" applyProtection="1">
      <alignment horizontal="left" vertical="center"/>
      <protection/>
    </xf>
    <xf numFmtId="0" fontId="20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left" vertical="center"/>
      <protection/>
    </xf>
    <xf numFmtId="0" fontId="26" fillId="0" borderId="35" xfId="0" applyFont="1" applyBorder="1" applyAlignment="1" applyProtection="1">
      <alignment horizontal="left" vertical="center"/>
      <protection/>
    </xf>
    <xf numFmtId="1" fontId="20" fillId="0" borderId="33" xfId="0" applyNumberFormat="1" applyFont="1" applyBorder="1" applyAlignment="1" applyProtection="1">
      <alignment horizontal="center" vertical="center"/>
      <protection/>
    </xf>
    <xf numFmtId="173" fontId="20" fillId="0" borderId="33" xfId="0" applyNumberFormat="1" applyFont="1" applyBorder="1" applyAlignment="1" applyProtection="1">
      <alignment horizontal="center" vertical="center"/>
      <protection/>
    </xf>
    <xf numFmtId="1" fontId="20" fillId="0" borderId="34" xfId="0" applyNumberFormat="1" applyFont="1" applyBorder="1" applyAlignment="1" applyProtection="1">
      <alignment horizontal="center" vertical="center"/>
      <protection/>
    </xf>
    <xf numFmtId="173" fontId="20" fillId="0" borderId="36" xfId="0" applyNumberFormat="1" applyFont="1" applyBorder="1" applyAlignment="1" applyProtection="1">
      <alignment horizontal="center" vertical="center"/>
      <protection/>
    </xf>
    <xf numFmtId="1" fontId="20" fillId="0" borderId="37" xfId="0" applyNumberFormat="1" applyFont="1" applyBorder="1" applyAlignment="1" applyProtection="1">
      <alignment horizontal="center" vertical="center"/>
      <protection/>
    </xf>
    <xf numFmtId="1" fontId="21" fillId="0" borderId="38" xfId="0" applyNumberFormat="1" applyFont="1" applyBorder="1" applyAlignment="1" applyProtection="1">
      <alignment horizontal="center" vertical="center"/>
      <protection/>
    </xf>
    <xf numFmtId="1" fontId="20" fillId="0" borderId="35" xfId="0" applyNumberFormat="1" applyFont="1" applyFill="1" applyBorder="1" applyAlignment="1" applyProtection="1" quotePrefix="1">
      <alignment horizontal="center" vertical="center"/>
      <protection/>
    </xf>
    <xf numFmtId="2" fontId="21" fillId="0" borderId="33" xfId="0" applyNumberFormat="1" applyFont="1" applyBorder="1" applyAlignment="1" applyProtection="1">
      <alignment horizontal="center" vertical="center"/>
      <protection/>
    </xf>
    <xf numFmtId="2" fontId="21" fillId="0" borderId="35" xfId="0" applyNumberFormat="1" applyFont="1" applyBorder="1" applyAlignment="1" applyProtection="1">
      <alignment horizontal="center" vertical="center"/>
      <protection/>
    </xf>
    <xf numFmtId="1" fontId="21" fillId="0" borderId="35" xfId="0" applyNumberFormat="1" applyFont="1" applyBorder="1" applyAlignment="1" applyProtection="1">
      <alignment horizontal="center" vertical="center"/>
      <protection hidden="1"/>
    </xf>
    <xf numFmtId="0" fontId="20" fillId="0" borderId="39" xfId="0" applyFont="1" applyBorder="1" applyAlignment="1" applyProtection="1">
      <alignment horizontal="center" vertical="center"/>
      <protection/>
    </xf>
    <xf numFmtId="0" fontId="21" fillId="0" borderId="40" xfId="0" applyFont="1" applyBorder="1" applyAlignment="1" applyProtection="1">
      <alignment horizontal="left" vertical="center"/>
      <protection/>
    </xf>
    <xf numFmtId="0" fontId="26" fillId="0" borderId="41" xfId="0" applyFont="1" applyBorder="1" applyAlignment="1" applyProtection="1">
      <alignment horizontal="left" vertical="center"/>
      <protection/>
    </xf>
    <xf numFmtId="173" fontId="20" fillId="0" borderId="39" xfId="0" applyNumberFormat="1" applyFont="1" applyBorder="1" applyAlignment="1" applyProtection="1">
      <alignment horizontal="center" vertical="center"/>
      <protection/>
    </xf>
    <xf numFmtId="1" fontId="20" fillId="0" borderId="40" xfId="0" applyNumberFormat="1" applyFont="1" applyBorder="1" applyAlignment="1" applyProtection="1">
      <alignment horizontal="center" vertical="center"/>
      <protection/>
    </xf>
    <xf numFmtId="173" fontId="20" fillId="0" borderId="42" xfId="0" applyNumberFormat="1" applyFont="1" applyBorder="1" applyAlignment="1" applyProtection="1">
      <alignment horizontal="center" vertical="center"/>
      <protection/>
    </xf>
    <xf numFmtId="1" fontId="20" fillId="0" borderId="43" xfId="0" applyNumberFormat="1" applyFont="1" applyBorder="1" applyAlignment="1" applyProtection="1">
      <alignment horizontal="center" vertical="center"/>
      <protection/>
    </xf>
    <xf numFmtId="1" fontId="21" fillId="0" borderId="44" xfId="0" applyNumberFormat="1" applyFont="1" applyBorder="1" applyAlignment="1" applyProtection="1">
      <alignment horizontal="center" vertical="center"/>
      <protection/>
    </xf>
    <xf numFmtId="1" fontId="20" fillId="0" borderId="41" xfId="0" applyNumberFormat="1" applyFont="1" applyFill="1" applyBorder="1" applyAlignment="1" applyProtection="1">
      <alignment horizontal="center" vertical="center"/>
      <protection/>
    </xf>
    <xf numFmtId="1" fontId="21" fillId="0" borderId="39" xfId="0" applyNumberFormat="1" applyFont="1" applyBorder="1" applyAlignment="1" applyProtection="1">
      <alignment horizontal="center" vertical="center"/>
      <protection/>
    </xf>
    <xf numFmtId="2" fontId="21" fillId="0" borderId="39" xfId="0" applyNumberFormat="1" applyFont="1" applyBorder="1" applyAlignment="1" applyProtection="1">
      <alignment horizontal="center" vertical="center"/>
      <protection/>
    </xf>
    <xf numFmtId="2" fontId="21" fillId="0" borderId="41" xfId="0" applyNumberFormat="1" applyFont="1" applyBorder="1" applyAlignment="1" applyProtection="1">
      <alignment horizontal="center" vertical="center"/>
      <protection/>
    </xf>
    <xf numFmtId="1" fontId="21" fillId="0" borderId="41" xfId="0" applyNumberFormat="1" applyFont="1" applyBorder="1" applyAlignment="1" applyProtection="1">
      <alignment horizontal="center" vertical="center"/>
      <protection hidden="1"/>
    </xf>
    <xf numFmtId="173" fontId="20" fillId="0" borderId="45" xfId="0" applyNumberFormat="1" applyFont="1" applyBorder="1" applyAlignment="1" applyProtection="1">
      <alignment horizontal="center" vertical="center"/>
      <protection/>
    </xf>
    <xf numFmtId="1" fontId="20" fillId="0" borderId="31" xfId="0" applyNumberFormat="1" applyFont="1" applyBorder="1" applyAlignment="1" applyProtection="1">
      <alignment horizontal="center" vertical="center"/>
      <protection/>
    </xf>
    <xf numFmtId="173" fontId="20" fillId="0" borderId="46" xfId="0" applyNumberFormat="1" applyFont="1" applyBorder="1" applyAlignment="1" applyProtection="1">
      <alignment horizontal="center" vertical="center"/>
      <protection/>
    </xf>
    <xf numFmtId="1" fontId="20" fillId="0" borderId="47" xfId="0" applyNumberFormat="1" applyFont="1" applyBorder="1" applyAlignment="1" applyProtection="1">
      <alignment horizontal="center" vertical="center"/>
      <protection/>
    </xf>
    <xf numFmtId="1" fontId="21" fillId="0" borderId="48" xfId="0" applyNumberFormat="1" applyFont="1" applyBorder="1" applyAlignment="1" applyProtection="1">
      <alignment horizontal="center" vertical="center"/>
      <protection/>
    </xf>
    <xf numFmtId="1" fontId="20" fillId="0" borderId="32" xfId="0" applyNumberFormat="1" applyFont="1" applyFill="1" applyBorder="1" applyAlignment="1" applyProtection="1">
      <alignment horizontal="center" vertical="center"/>
      <protection/>
    </xf>
    <xf numFmtId="1" fontId="21" fillId="0" borderId="45" xfId="0" applyNumberFormat="1" applyFont="1" applyBorder="1" applyAlignment="1" applyProtection="1">
      <alignment horizontal="center" vertical="center"/>
      <protection/>
    </xf>
    <xf numFmtId="2" fontId="21" fillId="0" borderId="45" xfId="0" applyNumberFormat="1" applyFont="1" applyBorder="1" applyAlignment="1" applyProtection="1">
      <alignment horizontal="center" vertical="center"/>
      <protection/>
    </xf>
    <xf numFmtId="2" fontId="21" fillId="0" borderId="32" xfId="0" applyNumberFormat="1" applyFont="1" applyBorder="1" applyAlignment="1" applyProtection="1">
      <alignment horizontal="center" vertical="center"/>
      <protection/>
    </xf>
    <xf numFmtId="1" fontId="21" fillId="0" borderId="32" xfId="0" applyNumberFormat="1" applyFont="1" applyBorder="1" applyAlignment="1" applyProtection="1">
      <alignment horizontal="center" vertical="center"/>
      <protection hidden="1"/>
    </xf>
    <xf numFmtId="0" fontId="20" fillId="0" borderId="49" xfId="0" applyFont="1" applyBorder="1" applyAlignment="1" applyProtection="1">
      <alignment horizontal="center" vertical="center"/>
      <protection/>
    </xf>
    <xf numFmtId="0" fontId="20" fillId="0" borderId="11" xfId="0" applyFont="1" applyBorder="1" applyAlignment="1" applyProtection="1">
      <alignment horizontal="center"/>
      <protection/>
    </xf>
    <xf numFmtId="0" fontId="20" fillId="0" borderId="16" xfId="0" applyFont="1" applyBorder="1" applyAlignment="1" applyProtection="1">
      <alignment horizontal="center"/>
      <protection/>
    </xf>
    <xf numFmtId="0" fontId="20" fillId="0" borderId="12" xfId="0" applyFon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0" fontId="0" fillId="0" borderId="16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20" fillId="0" borderId="50" xfId="0" applyFont="1" applyBorder="1" applyAlignment="1" applyProtection="1">
      <alignment horizontal="center"/>
      <protection/>
    </xf>
    <xf numFmtId="0" fontId="20" fillId="0" borderId="0" xfId="0" applyFont="1" applyBorder="1" applyAlignment="1" applyProtection="1">
      <alignment horizontal="center"/>
      <protection/>
    </xf>
    <xf numFmtId="0" fontId="20" fillId="0" borderId="51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51" xfId="0" applyBorder="1" applyAlignment="1" applyProtection="1">
      <alignment/>
      <protection/>
    </xf>
    <xf numFmtId="14" fontId="20" fillId="0" borderId="50" xfId="0" applyNumberFormat="1" applyFont="1" applyBorder="1" applyAlignment="1" applyProtection="1">
      <alignment horizontal="center"/>
      <protection/>
    </xf>
    <xf numFmtId="0" fontId="20" fillId="0" borderId="18" xfId="0" applyFont="1" applyBorder="1" applyAlignment="1" applyProtection="1">
      <alignment/>
      <protection/>
    </xf>
    <xf numFmtId="0" fontId="20" fillId="0" borderId="52" xfId="0" applyFont="1" applyBorder="1" applyAlignment="1" applyProtection="1">
      <alignment/>
      <protection/>
    </xf>
    <xf numFmtId="0" fontId="20" fillId="0" borderId="19" xfId="0" applyFont="1" applyBorder="1" applyAlignment="1" applyProtection="1">
      <alignment/>
      <protection/>
    </xf>
    <xf numFmtId="0" fontId="20" fillId="0" borderId="18" xfId="0" applyFont="1" applyBorder="1" applyAlignment="1" applyProtection="1">
      <alignment horizontal="center"/>
      <protection/>
    </xf>
    <xf numFmtId="0" fontId="0" fillId="0" borderId="52" xfId="0" applyBorder="1" applyAlignment="1" applyProtection="1">
      <alignment horizontal="center"/>
      <protection/>
    </xf>
    <xf numFmtId="0" fontId="0" fillId="0" borderId="52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1</xdr:col>
      <xdr:colOff>266700</xdr:colOff>
      <xdr:row>3</xdr:row>
      <xdr:rowOff>104775</xdr:rowOff>
    </xdr:to>
    <xdr:pic>
      <xdr:nvPicPr>
        <xdr:cNvPr id="1" name="Picture 10" descr="oegv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5143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AM%20und%20Klubmeisterschaft%20GC2016_Herr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leitung"/>
      <sheetName val="Vorerfassung"/>
      <sheetName val="Wiegeliste"/>
      <sheetName val="Druck Erstversuchsliste"/>
      <sheetName val="Wettkampf Mannschaft"/>
      <sheetName val="Wettkampf Einzel"/>
      <sheetName val="Wettkampf"/>
      <sheetName val="Rechenhilfe"/>
      <sheetName val="Textkonstanten"/>
      <sheetName val="Druck_Protokoll_MM"/>
      <sheetName val="Druck_Protokoll"/>
      <sheetName val="Druck_Tabelle"/>
      <sheetName val="Rekordprotokoll"/>
      <sheetName val="Export"/>
      <sheetName val="Einstellung"/>
      <sheetName val="Einstellungssets"/>
      <sheetName val="Sinclair"/>
      <sheetName val="Melzer"/>
      <sheetName val="Kuerzel"/>
      <sheetName val="Pass"/>
      <sheetName val="ID"/>
      <sheetName val="Athl."/>
      <sheetName val="Vereine"/>
      <sheetName val="Einzelanzeige"/>
    </sheetNames>
    <sheetDataSet>
      <sheetData sheetId="2">
        <row r="3">
          <cell r="D3" t="str">
            <v>Wiener Akademische Meisterschaft</v>
          </cell>
        </row>
        <row r="4">
          <cell r="D4">
            <v>42715</v>
          </cell>
        </row>
        <row r="5">
          <cell r="D5" t="str">
            <v>FAC Gitti-City, Stockerau</v>
          </cell>
        </row>
        <row r="6">
          <cell r="D6">
            <v>0.5833333333333334</v>
          </cell>
          <cell r="E6">
            <v>0.8333333333333334</v>
          </cell>
        </row>
        <row r="7">
          <cell r="D7" t="str">
            <v>Josef Fenzl</v>
          </cell>
        </row>
        <row r="10">
          <cell r="D10" t="str">
            <v>Schandl</v>
          </cell>
        </row>
        <row r="20">
          <cell r="FQ20" t="str">
            <v>DAMEN</v>
          </cell>
        </row>
        <row r="47">
          <cell r="FQ47">
            <v>8</v>
          </cell>
        </row>
      </sheetData>
      <sheetData sheetId="6">
        <row r="6">
          <cell r="K6" t="str">
            <v/>
          </cell>
          <cell r="L6" t="str">
            <v/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BA6">
            <v>0</v>
          </cell>
          <cell r="BE6">
            <v>0</v>
          </cell>
          <cell r="BK6" t="str">
            <v/>
          </cell>
          <cell r="BR6" t="str">
            <v/>
          </cell>
        </row>
        <row r="7">
          <cell r="K7">
            <v>107.2</v>
          </cell>
          <cell r="L7">
            <v>1.0851</v>
          </cell>
          <cell r="P7">
            <v>100</v>
          </cell>
          <cell r="Q7" t="str">
            <v>+</v>
          </cell>
          <cell r="R7">
            <v>106</v>
          </cell>
          <cell r="S7" t="str">
            <v>+</v>
          </cell>
          <cell r="T7">
            <v>110</v>
          </cell>
          <cell r="U7" t="str">
            <v>+</v>
          </cell>
          <cell r="W7">
            <v>130</v>
          </cell>
          <cell r="X7" t="str">
            <v>+</v>
          </cell>
          <cell r="Y7">
            <v>135</v>
          </cell>
          <cell r="Z7" t="str">
            <v>+</v>
          </cell>
          <cell r="AA7">
            <v>140</v>
          </cell>
          <cell r="AB7" t="str">
            <v>-</v>
          </cell>
          <cell r="BA7">
            <v>110</v>
          </cell>
          <cell r="BE7">
            <v>135</v>
          </cell>
          <cell r="BK7">
            <v>711</v>
          </cell>
          <cell r="BR7">
            <v>1.0851</v>
          </cell>
        </row>
        <row r="8">
          <cell r="K8">
            <v>96.2</v>
          </cell>
          <cell r="L8">
            <v>1.1299</v>
          </cell>
          <cell r="P8">
            <v>102</v>
          </cell>
          <cell r="Q8" t="str">
            <v>+</v>
          </cell>
          <cell r="R8">
            <v>106</v>
          </cell>
          <cell r="S8" t="str">
            <v>+</v>
          </cell>
          <cell r="T8">
            <v>108</v>
          </cell>
          <cell r="U8" t="str">
            <v>-</v>
          </cell>
          <cell r="W8">
            <v>124</v>
          </cell>
          <cell r="X8" t="str">
            <v>+</v>
          </cell>
          <cell r="Y8">
            <v>128</v>
          </cell>
          <cell r="Z8" t="str">
            <v>-</v>
          </cell>
          <cell r="AA8">
            <v>128</v>
          </cell>
          <cell r="AB8" t="str">
            <v>-</v>
          </cell>
          <cell r="BA8">
            <v>106</v>
          </cell>
          <cell r="BE8">
            <v>124</v>
          </cell>
          <cell r="BK8">
            <v>3</v>
          </cell>
          <cell r="BR8">
            <v>1.1299</v>
          </cell>
        </row>
        <row r="9">
          <cell r="K9">
            <v>92</v>
          </cell>
          <cell r="L9">
            <v>1.1515</v>
          </cell>
          <cell r="P9">
            <v>95</v>
          </cell>
          <cell r="Q9" t="str">
            <v>+</v>
          </cell>
          <cell r="R9">
            <v>100</v>
          </cell>
          <cell r="S9" t="str">
            <v>+</v>
          </cell>
          <cell r="T9">
            <v>105</v>
          </cell>
          <cell r="U9" t="str">
            <v>-</v>
          </cell>
          <cell r="W9">
            <v>120</v>
          </cell>
          <cell r="X9" t="str">
            <v>+</v>
          </cell>
          <cell r="Y9">
            <v>125</v>
          </cell>
          <cell r="Z9" t="str">
            <v>-</v>
          </cell>
          <cell r="AA9">
            <v>125</v>
          </cell>
          <cell r="AB9" t="str">
            <v>-</v>
          </cell>
          <cell r="BA9">
            <v>100</v>
          </cell>
          <cell r="BE9">
            <v>120</v>
          </cell>
          <cell r="BK9">
            <v>66</v>
          </cell>
          <cell r="BR9">
            <v>1.1515</v>
          </cell>
        </row>
        <row r="10">
          <cell r="K10">
            <v>120.9</v>
          </cell>
          <cell r="L10">
            <v>1.0161</v>
          </cell>
          <cell r="P10">
            <v>80</v>
          </cell>
          <cell r="Q10" t="str">
            <v>+</v>
          </cell>
          <cell r="R10">
            <v>83</v>
          </cell>
          <cell r="S10" t="str">
            <v>+</v>
          </cell>
          <cell r="T10">
            <v>86</v>
          </cell>
          <cell r="U10" t="str">
            <v>-</v>
          </cell>
          <cell r="W10">
            <v>100</v>
          </cell>
          <cell r="X10" t="str">
            <v>+</v>
          </cell>
          <cell r="Y10">
            <v>105</v>
          </cell>
          <cell r="Z10" t="str">
            <v>-</v>
          </cell>
          <cell r="AA10">
            <v>105</v>
          </cell>
          <cell r="AB10" t="str">
            <v>-</v>
          </cell>
          <cell r="BA10">
            <v>83</v>
          </cell>
          <cell r="BE10">
            <v>100</v>
          </cell>
          <cell r="BK10">
            <v>1964</v>
          </cell>
          <cell r="BR10">
            <v>1.0161</v>
          </cell>
        </row>
        <row r="11">
          <cell r="K11">
            <v>87</v>
          </cell>
          <cell r="L11">
            <v>1.1816</v>
          </cell>
          <cell r="P11">
            <v>85</v>
          </cell>
          <cell r="Q11" t="str">
            <v>+</v>
          </cell>
          <cell r="R11">
            <v>90</v>
          </cell>
          <cell r="S11" t="str">
            <v>+</v>
          </cell>
          <cell r="T11">
            <v>95</v>
          </cell>
          <cell r="U11" t="str">
            <v>+</v>
          </cell>
          <cell r="W11">
            <v>110</v>
          </cell>
          <cell r="X11" t="str">
            <v>+</v>
          </cell>
          <cell r="Y11">
            <v>115</v>
          </cell>
          <cell r="Z11" t="str">
            <v>+</v>
          </cell>
          <cell r="AA11">
            <v>120</v>
          </cell>
          <cell r="AB11" t="str">
            <v>+</v>
          </cell>
          <cell r="BA11">
            <v>95</v>
          </cell>
          <cell r="BE11">
            <v>120</v>
          </cell>
          <cell r="BK11">
            <v>974</v>
          </cell>
          <cell r="BR11">
            <v>1.1816</v>
          </cell>
        </row>
        <row r="12">
          <cell r="K12">
            <v>83.4</v>
          </cell>
          <cell r="L12">
            <v>1.1369</v>
          </cell>
          <cell r="P12">
            <v>85</v>
          </cell>
          <cell r="Q12" t="str">
            <v>-</v>
          </cell>
          <cell r="R12">
            <v>85</v>
          </cell>
          <cell r="S12" t="str">
            <v>+</v>
          </cell>
          <cell r="T12">
            <v>95</v>
          </cell>
          <cell r="U12" t="str">
            <v>-</v>
          </cell>
          <cell r="W12">
            <v>110</v>
          </cell>
          <cell r="X12" t="str">
            <v>+</v>
          </cell>
          <cell r="Y12">
            <v>115</v>
          </cell>
          <cell r="Z12" t="str">
            <v>+</v>
          </cell>
          <cell r="AA12">
            <v>120</v>
          </cell>
          <cell r="AB12" t="str">
            <v>-</v>
          </cell>
          <cell r="BA12">
            <v>85</v>
          </cell>
          <cell r="BE12">
            <v>115</v>
          </cell>
          <cell r="BK12">
            <v>1775</v>
          </cell>
          <cell r="BR12">
            <v>1.1369</v>
          </cell>
        </row>
        <row r="13">
          <cell r="K13" t="str">
            <v/>
          </cell>
          <cell r="L13" t="str">
            <v/>
          </cell>
          <cell r="P13" t="str">
            <v/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BA13">
            <v>0</v>
          </cell>
          <cell r="BE13">
            <v>0</v>
          </cell>
          <cell r="BK13" t="str">
            <v/>
          </cell>
          <cell r="BR13" t="str">
            <v/>
          </cell>
        </row>
        <row r="14">
          <cell r="K14">
            <v>75.5</v>
          </cell>
          <cell r="L14">
            <v>1.2735</v>
          </cell>
          <cell r="P14">
            <v>100</v>
          </cell>
          <cell r="Q14" t="str">
            <v>-</v>
          </cell>
          <cell r="R14">
            <v>100</v>
          </cell>
          <cell r="S14" t="str">
            <v>+</v>
          </cell>
          <cell r="T14">
            <v>108</v>
          </cell>
          <cell r="U14" t="str">
            <v>+</v>
          </cell>
          <cell r="W14">
            <v>129</v>
          </cell>
          <cell r="X14" t="str">
            <v>+</v>
          </cell>
          <cell r="Y14">
            <v>136</v>
          </cell>
          <cell r="Z14" t="str">
            <v>-</v>
          </cell>
          <cell r="AA14">
            <v>136</v>
          </cell>
          <cell r="AB14" t="str">
            <v>-</v>
          </cell>
          <cell r="BA14">
            <v>108</v>
          </cell>
          <cell r="BE14">
            <v>129</v>
          </cell>
          <cell r="BK14">
            <v>649</v>
          </cell>
          <cell r="BR14">
            <v>1.2735</v>
          </cell>
        </row>
        <row r="15">
          <cell r="K15">
            <v>68.8</v>
          </cell>
          <cell r="L15">
            <v>1.3478</v>
          </cell>
          <cell r="P15">
            <v>65</v>
          </cell>
          <cell r="Q15" t="str">
            <v>+</v>
          </cell>
          <cell r="R15">
            <v>72</v>
          </cell>
          <cell r="S15" t="str">
            <v>+</v>
          </cell>
          <cell r="T15">
            <v>80</v>
          </cell>
          <cell r="U15" t="str">
            <v>+</v>
          </cell>
          <cell r="W15">
            <v>90</v>
          </cell>
          <cell r="X15" t="str">
            <v>+</v>
          </cell>
          <cell r="Y15">
            <v>100</v>
          </cell>
          <cell r="Z15" t="str">
            <v>+</v>
          </cell>
          <cell r="AA15">
            <v>105</v>
          </cell>
          <cell r="AB15" t="str">
            <v>+</v>
          </cell>
          <cell r="BA15">
            <v>80</v>
          </cell>
          <cell r="BE15">
            <v>105</v>
          </cell>
          <cell r="BK15">
            <v>648</v>
          </cell>
          <cell r="BR15">
            <v>1.3478</v>
          </cell>
        </row>
        <row r="16">
          <cell r="K16" t="str">
            <v/>
          </cell>
          <cell r="L16" t="str">
            <v/>
          </cell>
          <cell r="P16" t="str">
            <v/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BA16">
            <v>0</v>
          </cell>
          <cell r="BE16">
            <v>0</v>
          </cell>
          <cell r="BK16" t="str">
            <v/>
          </cell>
          <cell r="BR16" t="str">
            <v/>
          </cell>
        </row>
        <row r="17">
          <cell r="K17">
            <v>64.5</v>
          </cell>
          <cell r="L17">
            <v>1.4068</v>
          </cell>
          <cell r="P17">
            <v>50</v>
          </cell>
          <cell r="Q17" t="str">
            <v>+</v>
          </cell>
          <cell r="R17">
            <v>55</v>
          </cell>
          <cell r="S17" t="str">
            <v>+</v>
          </cell>
          <cell r="T17">
            <v>60</v>
          </cell>
          <cell r="U17" t="str">
            <v>-</v>
          </cell>
          <cell r="W17">
            <v>70</v>
          </cell>
          <cell r="X17" t="str">
            <v>+</v>
          </cell>
          <cell r="Y17">
            <v>75</v>
          </cell>
          <cell r="Z17" t="str">
            <v>+</v>
          </cell>
          <cell r="AA17">
            <v>80</v>
          </cell>
          <cell r="AB17" t="str">
            <v>+</v>
          </cell>
          <cell r="BA17">
            <v>55</v>
          </cell>
          <cell r="BE17">
            <v>80</v>
          </cell>
          <cell r="BK17">
            <v>694</v>
          </cell>
          <cell r="BR17">
            <v>1.4068</v>
          </cell>
        </row>
        <row r="18">
          <cell r="K18">
            <v>77.6</v>
          </cell>
          <cell r="L18">
            <v>1.2538</v>
          </cell>
          <cell r="P18">
            <v>93</v>
          </cell>
          <cell r="Q18" t="str">
            <v>+</v>
          </cell>
          <cell r="R18">
            <v>98</v>
          </cell>
          <cell r="S18" t="str">
            <v>+</v>
          </cell>
          <cell r="T18">
            <v>102</v>
          </cell>
          <cell r="U18" t="str">
            <v>+</v>
          </cell>
          <cell r="W18">
            <v>112</v>
          </cell>
          <cell r="X18" t="str">
            <v>+</v>
          </cell>
          <cell r="Y18">
            <v>117</v>
          </cell>
          <cell r="Z18" t="str">
            <v>+</v>
          </cell>
          <cell r="AA18">
            <v>122</v>
          </cell>
          <cell r="AB18" t="str">
            <v>+</v>
          </cell>
          <cell r="BA18">
            <v>102</v>
          </cell>
          <cell r="BE18">
            <v>122</v>
          </cell>
          <cell r="BK18">
            <v>773</v>
          </cell>
          <cell r="BR18">
            <v>1.2538</v>
          </cell>
        </row>
        <row r="19">
          <cell r="K19" t="str">
            <v/>
          </cell>
          <cell r="L19" t="str">
            <v/>
          </cell>
          <cell r="P19" t="str">
            <v/>
          </cell>
          <cell r="Q19" t="str">
            <v/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BA19">
            <v>0</v>
          </cell>
          <cell r="BE19">
            <v>0</v>
          </cell>
          <cell r="BK19" t="str">
            <v/>
          </cell>
          <cell r="BR19" t="str">
            <v/>
          </cell>
        </row>
        <row r="20">
          <cell r="K20" t="str">
            <v/>
          </cell>
          <cell r="L20" t="str">
            <v/>
          </cell>
          <cell r="P20" t="str">
            <v/>
          </cell>
          <cell r="Q20" t="str">
            <v/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BA20">
            <v>0</v>
          </cell>
          <cell r="BE20">
            <v>0</v>
          </cell>
          <cell r="BK20" t="str">
            <v/>
          </cell>
          <cell r="BR20" t="str">
            <v/>
          </cell>
        </row>
        <row r="21">
          <cell r="K21" t="str">
            <v/>
          </cell>
          <cell r="L21" t="str">
            <v/>
          </cell>
          <cell r="P21" t="str">
            <v/>
          </cell>
          <cell r="Q21" t="str">
            <v/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BA21">
            <v>0</v>
          </cell>
          <cell r="BE21">
            <v>0</v>
          </cell>
          <cell r="BK21" t="str">
            <v/>
          </cell>
          <cell r="BR21" t="str">
            <v/>
          </cell>
        </row>
        <row r="22">
          <cell r="K22" t="str">
            <v/>
          </cell>
          <cell r="L22" t="str">
            <v/>
          </cell>
          <cell r="P22" t="str">
            <v/>
          </cell>
          <cell r="Q22" t="str">
            <v/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BA22">
            <v>0</v>
          </cell>
          <cell r="BE22">
            <v>0</v>
          </cell>
          <cell r="BK22" t="str">
            <v/>
          </cell>
          <cell r="BR22" t="str">
            <v/>
          </cell>
        </row>
        <row r="23">
          <cell r="K23" t="str">
            <v/>
          </cell>
          <cell r="L23" t="str">
            <v/>
          </cell>
          <cell r="P23" t="str">
            <v/>
          </cell>
          <cell r="Q23" t="str">
            <v/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BA23">
            <v>0</v>
          </cell>
          <cell r="BE23">
            <v>0</v>
          </cell>
          <cell r="BK23" t="str">
            <v/>
          </cell>
          <cell r="BR23" t="str">
            <v/>
          </cell>
        </row>
        <row r="24">
          <cell r="K24" t="str">
            <v/>
          </cell>
          <cell r="L24" t="str">
            <v/>
          </cell>
          <cell r="P24" t="str">
            <v/>
          </cell>
          <cell r="Q24" t="str">
            <v/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BA24">
            <v>0</v>
          </cell>
          <cell r="BE24">
            <v>0</v>
          </cell>
          <cell r="BK24" t="str">
            <v/>
          </cell>
          <cell r="BR24" t="str">
            <v/>
          </cell>
        </row>
        <row r="25">
          <cell r="K25" t="str">
            <v/>
          </cell>
          <cell r="L25" t="str">
            <v/>
          </cell>
          <cell r="P25" t="str">
            <v/>
          </cell>
          <cell r="Q25" t="str">
            <v/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BA25">
            <v>0</v>
          </cell>
          <cell r="BE25">
            <v>0</v>
          </cell>
          <cell r="BK25" t="str">
            <v/>
          </cell>
          <cell r="BR25" t="str">
            <v/>
          </cell>
        </row>
        <row r="26">
          <cell r="K26" t="str">
            <v/>
          </cell>
          <cell r="L26" t="str">
            <v/>
          </cell>
          <cell r="P26" t="str">
            <v/>
          </cell>
          <cell r="Q26" t="str">
            <v/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BA26">
            <v>0</v>
          </cell>
          <cell r="BE26">
            <v>0</v>
          </cell>
          <cell r="BK26" t="str">
            <v/>
          </cell>
          <cell r="BR26" t="str">
            <v/>
          </cell>
        </row>
        <row r="27">
          <cell r="K27" t="str">
            <v/>
          </cell>
          <cell r="L27" t="str">
            <v/>
          </cell>
          <cell r="P27" t="str">
            <v/>
          </cell>
          <cell r="Q27" t="str">
            <v/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BA27">
            <v>0</v>
          </cell>
          <cell r="BE27">
            <v>0</v>
          </cell>
          <cell r="BK27" t="str">
            <v/>
          </cell>
          <cell r="BR27" t="str">
            <v/>
          </cell>
        </row>
        <row r="28">
          <cell r="K28" t="str">
            <v/>
          </cell>
          <cell r="L28" t="str">
            <v/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BA28">
            <v>0</v>
          </cell>
          <cell r="BE28">
            <v>0</v>
          </cell>
          <cell r="BK28" t="str">
            <v/>
          </cell>
          <cell r="BR28" t="str">
            <v/>
          </cell>
        </row>
        <row r="29">
          <cell r="K29" t="str">
            <v/>
          </cell>
          <cell r="L29" t="str">
            <v/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BA29">
            <v>0</v>
          </cell>
          <cell r="BE29">
            <v>0</v>
          </cell>
          <cell r="BK29" t="str">
            <v/>
          </cell>
          <cell r="BR29" t="str">
            <v/>
          </cell>
        </row>
        <row r="30">
          <cell r="K30" t="str">
            <v/>
          </cell>
          <cell r="L30" t="str">
            <v/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BA30">
            <v>0</v>
          </cell>
          <cell r="BE30">
            <v>0</v>
          </cell>
          <cell r="BK30" t="str">
            <v/>
          </cell>
          <cell r="BR30" t="str">
            <v/>
          </cell>
        </row>
      </sheetData>
      <sheetData sheetId="8">
        <row r="1">
          <cell r="A1" t="str">
            <v>Nummer</v>
          </cell>
          <cell r="B1" t="str">
            <v>Deutsch</v>
          </cell>
          <cell r="C1" t="str">
            <v>Englisch</v>
          </cell>
          <cell r="D1" t="str">
            <v>Slowakisch</v>
          </cell>
          <cell r="F1" t="str">
            <v>Erklärung</v>
          </cell>
        </row>
        <row r="2">
          <cell r="A2">
            <v>1</v>
          </cell>
          <cell r="B2" t="str">
            <v>Athlet</v>
          </cell>
          <cell r="C2" t="str">
            <v>Athlete</v>
          </cell>
          <cell r="D2" t="str">
            <v>atlet</v>
          </cell>
        </row>
        <row r="3">
          <cell r="A3">
            <v>2</v>
          </cell>
          <cell r="B3" t="str">
            <v>Vers.</v>
          </cell>
          <cell r="C3" t="str">
            <v>Atpt,</v>
          </cell>
          <cell r="D3" t="str">
            <v>pokus</v>
          </cell>
        </row>
        <row r="4">
          <cell r="A4">
            <v>3</v>
          </cell>
          <cell r="B4" t="str">
            <v>Gew.</v>
          </cell>
          <cell r="C4" t="str">
            <v>Wght.</v>
          </cell>
          <cell r="D4" t="str">
            <v>váha, hmotnos?</v>
          </cell>
        </row>
        <row r="5">
          <cell r="A5">
            <v>4</v>
          </cell>
          <cell r="B5" t="str">
            <v>Pl.</v>
          </cell>
          <cell r="C5" t="str">
            <v>Pl.</v>
          </cell>
          <cell r="D5" t="str">
            <v>Pl.</v>
          </cell>
        </row>
        <row r="6">
          <cell r="A6">
            <v>5</v>
          </cell>
          <cell r="B6" t="str">
            <v>Gruppe</v>
          </cell>
          <cell r="C6" t="str">
            <v>Group</v>
          </cell>
          <cell r="D6" t="str">
            <v>skupina</v>
          </cell>
        </row>
        <row r="7">
          <cell r="A7">
            <v>6</v>
          </cell>
          <cell r="B7" t="str">
            <v>Name</v>
          </cell>
          <cell r="C7" t="str">
            <v>Name</v>
          </cell>
          <cell r="D7" t="str">
            <v>meno</v>
          </cell>
        </row>
        <row r="8">
          <cell r="A8">
            <v>7</v>
          </cell>
          <cell r="B8" t="str">
            <v>Körp.</v>
          </cell>
          <cell r="C8" t="str">
            <v>Body</v>
          </cell>
          <cell r="D8" t="str">
            <v>telesná hmotnos?</v>
          </cell>
        </row>
        <row r="9">
          <cell r="A9">
            <v>8</v>
          </cell>
          <cell r="B9" t="str">
            <v>Gew.</v>
          </cell>
          <cell r="C9" t="str">
            <v>Wght.</v>
          </cell>
          <cell r="D9" t="str">
            <v>váha, hmotnos?</v>
          </cell>
        </row>
        <row r="10">
          <cell r="A10">
            <v>9</v>
          </cell>
          <cell r="B10" t="str">
            <v>S.F.</v>
          </cell>
          <cell r="C10" t="str">
            <v>S.F.</v>
          </cell>
          <cell r="D10" t="str">
            <v>S.K.</v>
          </cell>
        </row>
        <row r="11">
          <cell r="A11">
            <v>10</v>
          </cell>
          <cell r="B11" t="str">
            <v>M.F.</v>
          </cell>
          <cell r="C11" t="str">
            <v>M.F.</v>
          </cell>
          <cell r="D11" t="str">
            <v>M.K.</v>
          </cell>
        </row>
        <row r="12">
          <cell r="A12">
            <v>11</v>
          </cell>
          <cell r="B12" t="str">
            <v>Zw.K.</v>
          </cell>
          <cell r="C12" t="str">
            <v>Total</v>
          </cell>
          <cell r="D12" t="str">
            <v>dvojboj</v>
          </cell>
        </row>
        <row r="13">
          <cell r="A13">
            <v>12</v>
          </cell>
          <cell r="B13" t="str">
            <v>Punkte</v>
          </cell>
          <cell r="C13" t="str">
            <v>Points</v>
          </cell>
          <cell r="D13" t="str">
            <v>body</v>
          </cell>
        </row>
        <row r="14">
          <cell r="A14">
            <v>13</v>
          </cell>
          <cell r="B14" t="str">
            <v>1.V.</v>
          </cell>
          <cell r="C14" t="str">
            <v>1.A.</v>
          </cell>
          <cell r="D14" t="str">
            <v>1.p.</v>
          </cell>
        </row>
        <row r="15">
          <cell r="A15">
            <v>14</v>
          </cell>
          <cell r="B15" t="str">
            <v>2.V.</v>
          </cell>
          <cell r="C15" t="str">
            <v>2.A.</v>
          </cell>
          <cell r="D15" t="str">
            <v>2.p.</v>
          </cell>
        </row>
        <row r="16">
          <cell r="A16">
            <v>15</v>
          </cell>
          <cell r="B16" t="str">
            <v>3.V.</v>
          </cell>
          <cell r="C16" t="str">
            <v>3.A.</v>
          </cell>
          <cell r="D16" t="str">
            <v>3.p.</v>
          </cell>
        </row>
        <row r="17">
          <cell r="A17">
            <v>16</v>
          </cell>
          <cell r="B17" t="str">
            <v>Reißen</v>
          </cell>
          <cell r="C17" t="str">
            <v>Snatch</v>
          </cell>
          <cell r="D17" t="str">
            <v>trh</v>
          </cell>
        </row>
        <row r="18">
          <cell r="A18">
            <v>17</v>
          </cell>
          <cell r="B18" t="str">
            <v>Stoßen</v>
          </cell>
          <cell r="C18" t="str">
            <v>Clean and Jerk</v>
          </cell>
          <cell r="D18" t="str">
            <v>nadhod</v>
          </cell>
        </row>
        <row r="19">
          <cell r="A19">
            <v>18</v>
          </cell>
          <cell r="B19" t="str">
            <v>Uhrzeit:</v>
          </cell>
          <cell r="C19" t="str">
            <v>Time:</v>
          </cell>
          <cell r="D19" t="str">
            <v>?as</v>
          </cell>
        </row>
        <row r="20">
          <cell r="A20">
            <v>19</v>
          </cell>
          <cell r="B20" t="str">
            <v>#Vers.</v>
          </cell>
          <cell r="C20" t="str">
            <v>#Atpt.</v>
          </cell>
          <cell r="D20" t="str">
            <v>po?íta? pokusy</v>
          </cell>
        </row>
        <row r="21">
          <cell r="A21">
            <v>20</v>
          </cell>
          <cell r="B21" t="str">
            <v>Verein</v>
          </cell>
          <cell r="C21" t="str">
            <v>Club</v>
          </cell>
          <cell r="D21" t="str">
            <v>klub</v>
          </cell>
        </row>
        <row r="22">
          <cell r="A22">
            <v>21</v>
          </cell>
          <cell r="B22" t="str">
            <v>Pass</v>
          </cell>
          <cell r="C22" t="str">
            <v>Pass</v>
          </cell>
          <cell r="D22" t="str">
            <v>pas</v>
          </cell>
        </row>
        <row r="23">
          <cell r="A23">
            <v>22</v>
          </cell>
          <cell r="B23" t="str">
            <v>/ID</v>
          </cell>
          <cell r="C23" t="str">
            <v>/ID</v>
          </cell>
          <cell r="D23" t="str">
            <v/>
          </cell>
        </row>
        <row r="24">
          <cell r="A24">
            <v>23</v>
          </cell>
          <cell r="B24" t="str">
            <v>Nation</v>
          </cell>
          <cell r="C24" t="str">
            <v>Nation</v>
          </cell>
          <cell r="D24" t="str">
            <v>národnos?</v>
          </cell>
        </row>
        <row r="25">
          <cell r="A25">
            <v>24</v>
          </cell>
          <cell r="B25" t="str">
            <v>1.Versuch</v>
          </cell>
          <cell r="C25" t="str">
            <v>1.attempt</v>
          </cell>
          <cell r="D25" t="str">
            <v>1.pokus</v>
          </cell>
        </row>
        <row r="26">
          <cell r="A26">
            <v>25</v>
          </cell>
          <cell r="B26" t="str">
            <v>2.Versuch</v>
          </cell>
          <cell r="C26" t="str">
            <v>2.attempt</v>
          </cell>
          <cell r="D26" t="str">
            <v>2.pokus</v>
          </cell>
        </row>
        <row r="27">
          <cell r="A27">
            <v>26</v>
          </cell>
          <cell r="B27" t="str">
            <v>3.Versuch</v>
          </cell>
          <cell r="C27" t="str">
            <v>3.attempt</v>
          </cell>
          <cell r="D27" t="str">
            <v>3.pokus</v>
          </cell>
        </row>
        <row r="28">
          <cell r="A28">
            <v>27</v>
          </cell>
          <cell r="B28" t="str">
            <v>Wenn gültig</v>
          </cell>
          <cell r="C28" t="str">
            <v>if successfull</v>
          </cell>
          <cell r="D28" t="str">
            <v>platný</v>
          </cell>
        </row>
        <row r="29">
          <cell r="A29">
            <v>28</v>
          </cell>
          <cell r="B29" t="str">
            <v>im Stoßen</v>
          </cell>
          <cell r="C29" t="str">
            <v>in clean and jerk</v>
          </cell>
          <cell r="D29" t="str">
            <v>v nadhode</v>
          </cell>
        </row>
        <row r="30">
          <cell r="A30">
            <v>29</v>
          </cell>
          <cell r="B30" t="str">
            <v>im Reißen</v>
          </cell>
          <cell r="C30" t="str">
            <v>in snatch</v>
          </cell>
          <cell r="D30" t="str">
            <v>v trhu</v>
          </cell>
        </row>
        <row r="31">
          <cell r="A31">
            <v>30</v>
          </cell>
          <cell r="B31" t="str">
            <v>im Zweikampf</v>
          </cell>
          <cell r="C31" t="str">
            <v>in total</v>
          </cell>
          <cell r="D31" t="str">
            <v>v dvojboji</v>
          </cell>
        </row>
        <row r="32">
          <cell r="A32">
            <v>31</v>
          </cell>
          <cell r="B32" t="str">
            <v>Versuch</v>
          </cell>
          <cell r="C32" t="str">
            <v>attempt</v>
          </cell>
          <cell r="D32" t="str">
            <v>pokus</v>
          </cell>
        </row>
        <row r="33">
          <cell r="A33">
            <v>32</v>
          </cell>
          <cell r="B33" t="str">
            <v>in Gruppe</v>
          </cell>
          <cell r="C33" t="str">
            <v>in group</v>
          </cell>
          <cell r="D33" t="str">
            <v>v skupine</v>
          </cell>
        </row>
        <row r="34">
          <cell r="A34">
            <v>33</v>
          </cell>
          <cell r="B34" t="str">
            <v>nach Sinclairpunkten</v>
          </cell>
          <cell r="C34" t="str">
            <v>by sinclair-points</v>
          </cell>
          <cell r="D34" t="str">
            <v>pod?a Sinclairových bodov</v>
          </cell>
        </row>
        <row r="35">
          <cell r="A35">
            <v>34</v>
          </cell>
          <cell r="B35" t="str">
            <v>noch </v>
          </cell>
          <cell r="C35" t="str">
            <v/>
          </cell>
          <cell r="D35" t="str">
            <v>ešte</v>
          </cell>
        </row>
        <row r="36">
          <cell r="A36">
            <v>35</v>
          </cell>
          <cell r="B36" t="str">
            <v>Konkurrent</v>
          </cell>
          <cell r="C36" t="str">
            <v>competitor</v>
          </cell>
          <cell r="D36" t="str">
            <v>sú?ažiaci</v>
          </cell>
        </row>
        <row r="37">
          <cell r="A37">
            <v>36</v>
          </cell>
          <cell r="B37" t="str">
            <v>Konkurrenten</v>
          </cell>
          <cell r="C37" t="str">
            <v>competitors</v>
          </cell>
          <cell r="D37" t="str">
            <v>sú?ažiaci</v>
          </cell>
          <cell r="F37" t="str">
            <v>zweizeilig</v>
          </cell>
        </row>
        <row r="38">
          <cell r="A38">
            <v>37</v>
          </cell>
          <cell r="B38" t="str">
            <v/>
          </cell>
          <cell r="C38" t="str">
            <v>in competition</v>
          </cell>
          <cell r="D38" t="str">
            <v>v sú?aži</v>
          </cell>
          <cell r="F38" t="str">
            <v>zweizeilig</v>
          </cell>
        </row>
        <row r="39">
          <cell r="A39">
            <v>38</v>
          </cell>
          <cell r="B39" t="str">
            <v>nach Melzerpunkten</v>
          </cell>
          <cell r="C39" t="str">
            <v>by sinclair/melzer</v>
          </cell>
          <cell r="D39" t="str">
            <v>pod?a Sinclairových bodov</v>
          </cell>
        </row>
        <row r="40">
          <cell r="A40">
            <v>39</v>
          </cell>
          <cell r="B40" t="str">
            <v>Min. Pause</v>
          </cell>
          <cell r="C40" t="str">
            <v>min. break</v>
          </cell>
          <cell r="D40" t="str">
            <v>min.prestávka</v>
          </cell>
        </row>
        <row r="41">
          <cell r="A41">
            <v>40</v>
          </cell>
          <cell r="B41" t="str">
            <v>Nr.</v>
          </cell>
          <cell r="C41" t="str">
            <v>no.</v>
          </cell>
          <cell r="D41" t="str">
            <v>?íslo</v>
          </cell>
        </row>
        <row r="42">
          <cell r="A42">
            <v>41</v>
          </cell>
          <cell r="B42" t="str">
            <v>Kat.</v>
          </cell>
          <cell r="C42" t="str">
            <v>cat.</v>
          </cell>
          <cell r="D42" t="str">
            <v>katgória</v>
          </cell>
        </row>
        <row r="43">
          <cell r="A43">
            <v>42</v>
          </cell>
          <cell r="B43" t="str">
            <v>R e i ß e n</v>
          </cell>
          <cell r="C43" t="str">
            <v>s n a t c h</v>
          </cell>
          <cell r="D43" t="str">
            <v>trh</v>
          </cell>
        </row>
        <row r="44">
          <cell r="A44">
            <v>43</v>
          </cell>
          <cell r="B44" t="str">
            <v>S t o ß e n</v>
          </cell>
          <cell r="C44" t="str">
            <v>c l e a n   a n d   j e r k</v>
          </cell>
          <cell r="D44" t="str">
            <v>nadhod</v>
          </cell>
        </row>
        <row r="45">
          <cell r="A45">
            <v>44</v>
          </cell>
          <cell r="B45" t="str">
            <v>Körper</v>
          </cell>
          <cell r="C45" t="str">
            <v>Body</v>
          </cell>
          <cell r="D45" t="str">
            <v>telo</v>
          </cell>
        </row>
        <row r="46">
          <cell r="A46">
            <v>45</v>
          </cell>
          <cell r="B46" t="str">
            <v>Gewicht</v>
          </cell>
          <cell r="C46" t="str">
            <v>Weight</v>
          </cell>
          <cell r="D46" t="str">
            <v>váha, hmotnos?</v>
          </cell>
        </row>
        <row r="47">
          <cell r="A47">
            <v>46</v>
          </cell>
          <cell r="B47" t="str">
            <v>Geb.</v>
          </cell>
          <cell r="C47" t="str">
            <v>Year</v>
          </cell>
          <cell r="D47" t="str">
            <v> dátum narodenia</v>
          </cell>
          <cell r="F47" t="str">
            <v>zweizeilig</v>
          </cell>
        </row>
        <row r="48">
          <cell r="A48">
            <v>47</v>
          </cell>
          <cell r="B48" t="str">
            <v>Jahr</v>
          </cell>
          <cell r="C48" t="str">
            <v>o.b.</v>
          </cell>
          <cell r="D48" t="str">
            <v>rok</v>
          </cell>
          <cell r="F48" t="str">
            <v>zweizeilig</v>
          </cell>
        </row>
        <row r="49">
          <cell r="A49">
            <v>48</v>
          </cell>
          <cell r="B49" t="str">
            <v>Sinclair</v>
          </cell>
          <cell r="C49" t="str">
            <v>Sinclair</v>
          </cell>
          <cell r="D49" t="str">
            <v>sinclair</v>
          </cell>
        </row>
        <row r="50">
          <cell r="A50">
            <v>49</v>
          </cell>
          <cell r="B50" t="str">
            <v>Melzer</v>
          </cell>
          <cell r="C50" t="str">
            <v>Melzer</v>
          </cell>
          <cell r="D50" t="str">
            <v>meizer</v>
          </cell>
        </row>
        <row r="51">
          <cell r="A51">
            <v>50</v>
          </cell>
          <cell r="B51" t="str">
            <v>Platzierung</v>
          </cell>
          <cell r="C51" t="str">
            <v>Ranking</v>
          </cell>
          <cell r="D51" t="str">
            <v>poradie</v>
          </cell>
        </row>
        <row r="52">
          <cell r="A52">
            <v>51</v>
          </cell>
          <cell r="B52" t="str">
            <v>Paß</v>
          </cell>
          <cell r="C52" t="str">
            <v>ID</v>
          </cell>
          <cell r="D52" t="str">
            <v>pas</v>
          </cell>
        </row>
        <row r="53">
          <cell r="A53">
            <v>52</v>
          </cell>
          <cell r="B53" t="str">
            <v>Sinclair Gesamt</v>
          </cell>
          <cell r="C53" t="str">
            <v>Sinclair, all competitors</v>
          </cell>
          <cell r="D53" t="str">
            <v>poradie pod?a sinclaira</v>
          </cell>
        </row>
        <row r="54">
          <cell r="A54">
            <v>53</v>
          </cell>
          <cell r="B54" t="str">
            <v>Melzer Gesamt</v>
          </cell>
          <cell r="C54" t="str">
            <v>Melzer, all competitors</v>
          </cell>
          <cell r="D54" t="str">
            <v>poradie pod?a melzera</v>
          </cell>
        </row>
        <row r="55">
          <cell r="A55">
            <v>54</v>
          </cell>
          <cell r="B55" t="str">
            <v>Hauptkampfrichter</v>
          </cell>
          <cell r="C55" t="str">
            <v>Main-Referee</v>
          </cell>
          <cell r="D55" t="str">
            <v>hlavný rozhodca</v>
          </cell>
        </row>
        <row r="56">
          <cell r="A56">
            <v>55</v>
          </cell>
          <cell r="B56" t="str">
            <v>Seitenrichter</v>
          </cell>
          <cell r="C56" t="str">
            <v>Side-Referee</v>
          </cell>
          <cell r="D56" t="str">
            <v>postranný rozhodca</v>
          </cell>
        </row>
        <row r="57">
          <cell r="A57">
            <v>56</v>
          </cell>
          <cell r="B57" t="str">
            <v>Listenführer</v>
          </cell>
          <cell r="C57" t="str">
            <v>Protocoller</v>
          </cell>
          <cell r="D57" t="str">
            <v>zapisovate?</v>
          </cell>
        </row>
        <row r="58">
          <cell r="A58">
            <v>57</v>
          </cell>
          <cell r="B58" t="str">
            <v>Datum:</v>
          </cell>
          <cell r="C58" t="str">
            <v>Date:</v>
          </cell>
          <cell r="D58" t="str">
            <v>dátum</v>
          </cell>
        </row>
        <row r="59">
          <cell r="A59">
            <v>58</v>
          </cell>
          <cell r="B59" t="str">
            <v>Konkurrenz:</v>
          </cell>
          <cell r="C59" t="str">
            <v>Competition:</v>
          </cell>
          <cell r="D59" t="str">
            <v>sú?ažiaci</v>
          </cell>
        </row>
        <row r="60">
          <cell r="A60">
            <v>59</v>
          </cell>
          <cell r="B60" t="str">
            <v>Beginn:</v>
          </cell>
          <cell r="C60" t="str">
            <v>Start:</v>
          </cell>
          <cell r="D60" t="str">
            <v>za?iatok</v>
          </cell>
        </row>
        <row r="61">
          <cell r="A61">
            <v>60</v>
          </cell>
          <cell r="B61" t="str">
            <v>Ende:</v>
          </cell>
          <cell r="C61" t="str">
            <v>End:</v>
          </cell>
          <cell r="D61" t="str">
            <v>koniec</v>
          </cell>
        </row>
        <row r="62">
          <cell r="A62">
            <v>61</v>
          </cell>
          <cell r="B62" t="str">
            <v>ÖGV</v>
          </cell>
          <cell r="C62" t="str">
            <v>ÖGV</v>
          </cell>
          <cell r="D62" t="str">
            <v>Rakúsky zväz vzpierania</v>
          </cell>
          <cell r="F62" t="str">
            <v>Keine Übersetzung, eventuell Anpassung für Verband/Land</v>
          </cell>
        </row>
        <row r="63">
          <cell r="A63">
            <v>62</v>
          </cell>
          <cell r="B63" t="str">
            <v>Austragungsort:</v>
          </cell>
          <cell r="C63" t="str">
            <v>Place of competition:</v>
          </cell>
          <cell r="D63" t="str">
            <v>miesto sú?aže</v>
          </cell>
        </row>
        <row r="64">
          <cell r="A64">
            <v>63</v>
          </cell>
          <cell r="B64" t="str">
            <v>Geburtsjahr</v>
          </cell>
          <cell r="C64" t="str">
            <v>Year of Birth</v>
          </cell>
          <cell r="D64" t="str">
            <v>dátum narodenia</v>
          </cell>
        </row>
        <row r="65">
          <cell r="A65">
            <v>64</v>
          </cell>
          <cell r="B65" t="str">
            <v>Gewicht </v>
          </cell>
          <cell r="C65" t="str">
            <v>Bd.Wght.</v>
          </cell>
          <cell r="D65" t="str">
            <v>telesná hmotnos?</v>
          </cell>
          <cell r="F65" t="str">
            <v>Körpergewicht</v>
          </cell>
        </row>
        <row r="66">
          <cell r="A66">
            <v>65</v>
          </cell>
          <cell r="B66" t="str">
            <v>Alter</v>
          </cell>
          <cell r="C66" t="str">
            <v>Age</v>
          </cell>
          <cell r="D66" t="str">
            <v>vek</v>
          </cell>
        </row>
        <row r="67">
          <cell r="A67">
            <v>66</v>
          </cell>
          <cell r="B67" t="str">
            <v>Zweikampf</v>
          </cell>
          <cell r="C67" t="str">
            <v>Total</v>
          </cell>
          <cell r="D67" t="str">
            <v>dvojboj</v>
          </cell>
        </row>
        <row r="68">
          <cell r="A68">
            <v>67</v>
          </cell>
          <cell r="B68" t="str">
            <v>MW-PKT</v>
          </cell>
          <cell r="C68" t="str">
            <v>TeamPTS</v>
          </cell>
          <cell r="D68" t="str">
            <v>hodnotenie družstva</v>
          </cell>
          <cell r="F68" t="str">
            <v>Mannschaftswertungspunkte, Abkürzung</v>
          </cell>
        </row>
        <row r="69">
          <cell r="A69">
            <v>68</v>
          </cell>
          <cell r="B69" t="str">
            <v>Stoßen</v>
          </cell>
          <cell r="C69" t="str">
            <v>C&amp;J</v>
          </cell>
          <cell r="D69" t="str">
            <v>nadhod</v>
          </cell>
          <cell r="F69" t="str">
            <v>Stoßen, engl. Abgekürzt</v>
          </cell>
        </row>
        <row r="70">
          <cell r="A70">
            <v>69</v>
          </cell>
          <cell r="B70" t="str">
            <v>Wertung</v>
          </cell>
          <cell r="C70" t="str">
            <v>Ranking Type</v>
          </cell>
          <cell r="D70" t="str">
            <v>hodnotenie družstva</v>
          </cell>
        </row>
        <row r="71">
          <cell r="A71">
            <v>70</v>
          </cell>
          <cell r="B71" t="str">
            <v>Ergebnisliste</v>
          </cell>
          <cell r="C71" t="str">
            <v>Result List</v>
          </cell>
          <cell r="D71" t="str">
            <v>výsledková listina</v>
          </cell>
        </row>
        <row r="72">
          <cell r="A72">
            <v>71</v>
          </cell>
          <cell r="B72" t="str">
            <v>Drucken nur bis Platzierung:</v>
          </cell>
          <cell r="C72" t="str">
            <v>Print only to rank:</v>
          </cell>
          <cell r="D72" t="str">
            <v>tla? pod?a poradia</v>
          </cell>
        </row>
        <row r="73">
          <cell r="A73">
            <v>72</v>
          </cell>
          <cell r="B73" t="str">
            <v>Zeilen/Seite</v>
          </cell>
          <cell r="C73" t="str">
            <v>lines/page</v>
          </cell>
          <cell r="D73" t="str">
            <v>cie?/strana</v>
          </cell>
        </row>
        <row r="74">
          <cell r="A74">
            <v>73</v>
          </cell>
          <cell r="B74" t="str">
            <v>Zeilen</v>
          </cell>
          <cell r="C74" t="str">
            <v>lines</v>
          </cell>
          <cell r="D74" t="str">
            <v>cie?</v>
          </cell>
        </row>
        <row r="75">
          <cell r="A75">
            <v>74</v>
          </cell>
          <cell r="B75" t="str">
            <v>Seiten</v>
          </cell>
          <cell r="C75" t="str">
            <v>pages</v>
          </cell>
          <cell r="D75" t="str">
            <v>strana</v>
          </cell>
        </row>
        <row r="76">
          <cell r="A76">
            <v>75</v>
          </cell>
          <cell r="B76" t="str">
            <v>Körpergewicht</v>
          </cell>
          <cell r="C76" t="str">
            <v>Bodyweight</v>
          </cell>
          <cell r="D76" t="str">
            <v>Bodyweight</v>
          </cell>
        </row>
        <row r="77">
          <cell r="A77">
            <v>76</v>
          </cell>
          <cell r="B77" t="str">
            <v>Sinclair/Melzer Faktor</v>
          </cell>
          <cell r="C77" t="str">
            <v>Sinclair/Melzer coeffizient</v>
          </cell>
          <cell r="D77" t="str">
            <v>melzerov koeficient</v>
          </cell>
        </row>
        <row r="78">
          <cell r="A78">
            <v>77</v>
          </cell>
          <cell r="B78" t="str">
            <v>Sinclair Faktor</v>
          </cell>
          <cell r="C78" t="str">
            <v>Sinclaur coeffizient</v>
          </cell>
          <cell r="D78" t="str">
            <v>sinclairov koeficient</v>
          </cell>
        </row>
        <row r="79">
          <cell r="A79">
            <v>78</v>
          </cell>
          <cell r="B79" t="str">
            <v>Pass/ID</v>
          </cell>
          <cell r="C79" t="str">
            <v>Pass/ID</v>
          </cell>
          <cell r="D79" t="str">
            <v>pas</v>
          </cell>
        </row>
        <row r="80">
          <cell r="A80">
            <v>79</v>
          </cell>
          <cell r="B80" t="str">
            <v>Reißen, 1. Versuch</v>
          </cell>
          <cell r="C80" t="str">
            <v>Snatch, 1. Attempt</v>
          </cell>
          <cell r="D80" t="str">
            <v>Trh, 1.Pokus</v>
          </cell>
        </row>
        <row r="81">
          <cell r="A81">
            <v>80</v>
          </cell>
          <cell r="B81" t="str">
            <v>Reißen, 2. Versuch</v>
          </cell>
          <cell r="C81" t="str">
            <v>Snatch, 2. Attempt</v>
          </cell>
          <cell r="D81" t="str">
            <v>Trh, 2.Pokus</v>
          </cell>
        </row>
        <row r="82">
          <cell r="A82">
            <v>81</v>
          </cell>
          <cell r="B82" t="str">
            <v>Reißen, 3. Versuch</v>
          </cell>
          <cell r="C82" t="str">
            <v>Snatch, 3. Attempt</v>
          </cell>
          <cell r="D82" t="str">
            <v>Trh, 3.Pokus</v>
          </cell>
        </row>
        <row r="83">
          <cell r="A83">
            <v>82</v>
          </cell>
          <cell r="B83" t="str">
            <v>Stoßen, 1. Versuch</v>
          </cell>
          <cell r="C83" t="str">
            <v>C&amp;J, 1. Attempt</v>
          </cell>
          <cell r="D83" t="str">
            <v>Nadhod, 1.Pokus</v>
          </cell>
        </row>
        <row r="84">
          <cell r="A84">
            <v>83</v>
          </cell>
          <cell r="B84" t="str">
            <v>Stoßen, 2. Versuch</v>
          </cell>
          <cell r="C84" t="str">
            <v>C&amp;J, 2. Attempt</v>
          </cell>
          <cell r="D84" t="str">
            <v>Nadhod, 2.Pokus</v>
          </cell>
        </row>
        <row r="85">
          <cell r="A85">
            <v>84</v>
          </cell>
          <cell r="B85" t="str">
            <v>Stoßen, 3. Versuch</v>
          </cell>
          <cell r="C85" t="str">
            <v>C&amp;J, 3. Attempt</v>
          </cell>
          <cell r="D85" t="str">
            <v>Nadhod, 3.Pokus</v>
          </cell>
        </row>
        <row r="86">
          <cell r="A86">
            <v>85</v>
          </cell>
        </row>
        <row r="87">
          <cell r="A87">
            <v>86</v>
          </cell>
        </row>
        <row r="88">
          <cell r="A88">
            <v>87</v>
          </cell>
        </row>
        <row r="89">
          <cell r="A89">
            <v>88</v>
          </cell>
        </row>
        <row r="90">
          <cell r="A90">
            <v>89</v>
          </cell>
        </row>
        <row r="91">
          <cell r="A91">
            <v>90</v>
          </cell>
        </row>
        <row r="92">
          <cell r="A92">
            <v>91</v>
          </cell>
        </row>
        <row r="93">
          <cell r="A93">
            <v>92</v>
          </cell>
        </row>
        <row r="94">
          <cell r="A94">
            <v>93</v>
          </cell>
        </row>
        <row r="95">
          <cell r="A95">
            <v>94</v>
          </cell>
        </row>
        <row r="96">
          <cell r="A96">
            <v>95</v>
          </cell>
        </row>
        <row r="97">
          <cell r="A97">
            <v>96</v>
          </cell>
        </row>
        <row r="98">
          <cell r="A98">
            <v>97</v>
          </cell>
        </row>
        <row r="99">
          <cell r="A99">
            <v>98</v>
          </cell>
        </row>
        <row r="100">
          <cell r="A100">
            <v>99</v>
          </cell>
        </row>
        <row r="101">
          <cell r="A101">
            <v>100</v>
          </cell>
        </row>
      </sheetData>
      <sheetData sheetId="14">
        <row r="2">
          <cell r="I2">
            <v>15</v>
          </cell>
        </row>
        <row r="11">
          <cell r="A11" t="str">
            <v>DAMEN</v>
          </cell>
          <cell r="B11">
            <v>20</v>
          </cell>
          <cell r="C11">
            <v>1</v>
          </cell>
          <cell r="E11">
            <v>1</v>
          </cell>
          <cell r="H11" t="str">
            <v>SP</v>
          </cell>
          <cell r="J11" t="str">
            <v>Gruppe</v>
          </cell>
        </row>
        <row r="12">
          <cell r="A12" t="str">
            <v>Herren</v>
          </cell>
          <cell r="B12">
            <v>21</v>
          </cell>
          <cell r="C12">
            <v>2</v>
          </cell>
          <cell r="E12">
            <v>2</v>
          </cell>
          <cell r="H12" t="str">
            <v>SP</v>
          </cell>
          <cell r="J12" t="str">
            <v>Gruppe</v>
          </cell>
        </row>
        <row r="13">
          <cell r="A13" t="str">
            <v>Klub_m</v>
          </cell>
          <cell r="B13">
            <v>22</v>
          </cell>
          <cell r="C13">
            <v>2</v>
          </cell>
          <cell r="E13">
            <v>3</v>
          </cell>
          <cell r="H13" t="str">
            <v/>
          </cell>
          <cell r="J13" t="str">
            <v/>
          </cell>
        </row>
        <row r="14">
          <cell r="A14" t="str">
            <v>Klub_w</v>
          </cell>
          <cell r="B14">
            <v>23</v>
          </cell>
          <cell r="C14">
            <v>1</v>
          </cell>
          <cell r="E14">
            <v>4</v>
          </cell>
          <cell r="H14" t="str">
            <v/>
          </cell>
          <cell r="J14" t="str">
            <v/>
          </cell>
        </row>
        <row r="15">
          <cell r="A15" t="str">
            <v>MeidM_m</v>
          </cell>
          <cell r="B15">
            <v>24</v>
          </cell>
          <cell r="C15">
            <v>2</v>
          </cell>
          <cell r="E15">
            <v>5</v>
          </cell>
          <cell r="H15" t="str">
            <v/>
          </cell>
          <cell r="J15" t="str">
            <v/>
          </cell>
        </row>
        <row r="16">
          <cell r="A16" t="str">
            <v>MeidM_w</v>
          </cell>
          <cell r="B16">
            <v>25</v>
          </cell>
          <cell r="C16">
            <v>1</v>
          </cell>
          <cell r="E16">
            <v>6</v>
          </cell>
          <cell r="H16" t="str">
            <v/>
          </cell>
          <cell r="J16" t="str">
            <v/>
          </cell>
        </row>
        <row r="17">
          <cell r="A17" t="str">
            <v>Gast_m</v>
          </cell>
          <cell r="B17">
            <v>26</v>
          </cell>
          <cell r="C17">
            <v>2</v>
          </cell>
          <cell r="E17">
            <v>7</v>
          </cell>
          <cell r="H17" t="str">
            <v/>
          </cell>
          <cell r="J17" t="str">
            <v/>
          </cell>
        </row>
        <row r="18">
          <cell r="A18" t="str">
            <v>Gast_w</v>
          </cell>
          <cell r="B18">
            <v>27</v>
          </cell>
          <cell r="C18">
            <v>1</v>
          </cell>
          <cell r="E18">
            <v>8</v>
          </cell>
          <cell r="H18" t="str">
            <v/>
          </cell>
          <cell r="J18" t="str">
            <v/>
          </cell>
        </row>
        <row r="19">
          <cell r="A19" t="str">
            <v/>
          </cell>
          <cell r="B19" t="str">
            <v/>
          </cell>
          <cell r="C19" t="str">
            <v/>
          </cell>
          <cell r="E19">
            <v>9</v>
          </cell>
          <cell r="H19" t="str">
            <v/>
          </cell>
          <cell r="J19" t="str">
            <v/>
          </cell>
        </row>
        <row r="20">
          <cell r="A20" t="str">
            <v/>
          </cell>
          <cell r="B20" t="str">
            <v/>
          </cell>
          <cell r="C20" t="str">
            <v/>
          </cell>
          <cell r="E20">
            <v>10</v>
          </cell>
          <cell r="H20" t="str">
            <v/>
          </cell>
          <cell r="J20" t="str">
            <v/>
          </cell>
        </row>
        <row r="21">
          <cell r="A21" t="str">
            <v/>
          </cell>
          <cell r="B21" t="str">
            <v/>
          </cell>
          <cell r="C21" t="str">
            <v/>
          </cell>
          <cell r="E21">
            <v>11</v>
          </cell>
          <cell r="H21" t="str">
            <v/>
          </cell>
          <cell r="J21" t="str">
            <v/>
          </cell>
        </row>
        <row r="22">
          <cell r="A22" t="str">
            <v/>
          </cell>
          <cell r="B22" t="str">
            <v/>
          </cell>
          <cell r="C22" t="str">
            <v/>
          </cell>
          <cell r="E22">
            <v>12</v>
          </cell>
          <cell r="H22" t="str">
            <v/>
          </cell>
          <cell r="J22" t="str">
            <v/>
          </cell>
        </row>
        <row r="23">
          <cell r="A23" t="str">
            <v/>
          </cell>
          <cell r="B23" t="str">
            <v/>
          </cell>
          <cell r="C23" t="str">
            <v/>
          </cell>
          <cell r="E23">
            <v>13</v>
          </cell>
          <cell r="H23" t="str">
            <v/>
          </cell>
          <cell r="J23" t="str">
            <v/>
          </cell>
        </row>
        <row r="24">
          <cell r="A24" t="str">
            <v/>
          </cell>
          <cell r="B24" t="str">
            <v/>
          </cell>
          <cell r="C24" t="str">
            <v/>
          </cell>
          <cell r="E24">
            <v>14</v>
          </cell>
          <cell r="H24" t="str">
            <v/>
          </cell>
          <cell r="J24" t="str">
            <v/>
          </cell>
        </row>
        <row r="25">
          <cell r="A25" t="str">
            <v/>
          </cell>
          <cell r="B25" t="str">
            <v/>
          </cell>
          <cell r="C25" t="str">
            <v/>
          </cell>
        </row>
        <row r="26">
          <cell r="A26" t="str">
            <v/>
          </cell>
          <cell r="B26" t="str">
            <v/>
          </cell>
          <cell r="C26" t="str">
            <v/>
          </cell>
        </row>
        <row r="27">
          <cell r="A27" t="str">
            <v/>
          </cell>
          <cell r="B27" t="str">
            <v/>
          </cell>
          <cell r="C27" t="str">
            <v/>
          </cell>
        </row>
        <row r="28">
          <cell r="A28" t="str">
            <v/>
          </cell>
          <cell r="B28" t="str">
            <v/>
          </cell>
          <cell r="C28" t="str">
            <v/>
          </cell>
          <cell r="S28" t="str">
            <v/>
          </cell>
        </row>
        <row r="29">
          <cell r="A29" t="str">
            <v/>
          </cell>
          <cell r="B29" t="str">
            <v/>
          </cell>
          <cell r="C29" t="str">
            <v/>
          </cell>
          <cell r="W29">
            <v>2</v>
          </cell>
        </row>
        <row r="30">
          <cell r="A30" t="str">
            <v/>
          </cell>
          <cell r="B30" t="str">
            <v/>
          </cell>
          <cell r="C30" t="str">
            <v/>
          </cell>
        </row>
        <row r="32">
          <cell r="L32" t="str">
            <v>Sinclair Damen</v>
          </cell>
          <cell r="M32" t="str">
            <v>Sinclair Herren</v>
          </cell>
          <cell r="N32" t="str">
            <v/>
          </cell>
          <cell r="O32" t="str">
            <v/>
          </cell>
          <cell r="P32" t="str">
            <v/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 t="str">
            <v/>
          </cell>
          <cell r="V32" t="str">
            <v/>
          </cell>
          <cell r="W32" t="str">
            <v/>
          </cell>
          <cell r="X32" t="str">
            <v/>
          </cell>
          <cell r="Y32" t="str">
            <v/>
          </cell>
        </row>
        <row r="33">
          <cell r="E33" t="str">
            <v>MP</v>
          </cell>
          <cell r="F33" t="str">
            <v>nach Melzerpunkten</v>
          </cell>
          <cell r="H33" t="str">
            <v>J</v>
          </cell>
          <cell r="I33" t="str">
            <v>Rang immer ermitteln</v>
          </cell>
        </row>
        <row r="34">
          <cell r="E34" t="str">
            <v>RE</v>
          </cell>
          <cell r="F34" t="str">
            <v>nach Reißleistung (KG)</v>
          </cell>
          <cell r="H34" t="str">
            <v>R</v>
          </cell>
          <cell r="I34" t="str">
            <v>nur bei gültigem Reißergebnis</v>
          </cell>
        </row>
        <row r="35">
          <cell r="E35" t="str">
            <v>SP</v>
          </cell>
          <cell r="F35" t="str">
            <v>nach Sinclarairpunkten</v>
          </cell>
          <cell r="H35" t="str">
            <v>J</v>
          </cell>
          <cell r="I35" t="str">
            <v>Rang immer ermitteln</v>
          </cell>
        </row>
        <row r="36">
          <cell r="E36" t="str">
            <v>ST</v>
          </cell>
          <cell r="F36" t="str">
            <v>nach Stoßleistung (KG)</v>
          </cell>
          <cell r="H36" t="str">
            <v>S</v>
          </cell>
          <cell r="I36" t="str">
            <v>nur bei gültigem Stoßergebnis</v>
          </cell>
        </row>
        <row r="37">
          <cell r="E37" t="str">
            <v>ZK</v>
          </cell>
          <cell r="F37" t="str">
            <v>nach Zweikampfleistung (KG)</v>
          </cell>
          <cell r="H37" t="str">
            <v>J</v>
          </cell>
          <cell r="I37" t="str">
            <v>Rang immer ermitteln</v>
          </cell>
        </row>
        <row r="40">
          <cell r="B40" t="str">
            <v/>
          </cell>
          <cell r="D40" t="str">
            <v/>
          </cell>
          <cell r="L40" t="str">
            <v/>
          </cell>
          <cell r="M40" t="str">
            <v/>
          </cell>
          <cell r="N40" t="str">
            <v/>
          </cell>
          <cell r="O40" t="str">
            <v/>
          </cell>
          <cell r="P40" t="str">
            <v/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 t="str">
            <v/>
          </cell>
          <cell r="V40" t="str">
            <v/>
          </cell>
          <cell r="W40" t="str">
            <v/>
          </cell>
          <cell r="X40" t="str">
            <v/>
          </cell>
          <cell r="Y40" t="str">
            <v/>
          </cell>
        </row>
        <row r="41">
          <cell r="B41" t="str">
            <v>Herren</v>
          </cell>
          <cell r="D41" t="str">
            <v>Bauer Philipp-Leon</v>
          </cell>
          <cell r="L41" t="str">
            <v/>
          </cell>
          <cell r="M41" t="str">
            <v>J</v>
          </cell>
          <cell r="N41" t="str">
            <v/>
          </cell>
          <cell r="O41" t="str">
            <v/>
          </cell>
          <cell r="P41" t="str">
            <v/>
          </cell>
          <cell r="Q41" t="str">
            <v/>
          </cell>
          <cell r="R41" t="str">
            <v/>
          </cell>
          <cell r="S41" t="str">
            <v/>
          </cell>
          <cell r="T41" t="str">
            <v/>
          </cell>
          <cell r="U41" t="str">
            <v/>
          </cell>
          <cell r="V41" t="str">
            <v/>
          </cell>
          <cell r="W41" t="str">
            <v/>
          </cell>
          <cell r="X41" t="str">
            <v/>
          </cell>
          <cell r="Y41" t="str">
            <v/>
          </cell>
        </row>
        <row r="42">
          <cell r="B42" t="str">
            <v>Herren</v>
          </cell>
          <cell r="D42" t="str">
            <v>Ceidl Martin</v>
          </cell>
          <cell r="L42" t="str">
            <v/>
          </cell>
          <cell r="M42" t="str">
            <v>J</v>
          </cell>
          <cell r="N42" t="str">
            <v/>
          </cell>
          <cell r="O42" t="str">
            <v/>
          </cell>
          <cell r="P42" t="str">
            <v/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 t="str">
            <v/>
          </cell>
          <cell r="V42" t="str">
            <v/>
          </cell>
          <cell r="W42" t="str">
            <v/>
          </cell>
          <cell r="X42" t="str">
            <v/>
          </cell>
          <cell r="Y42" t="str">
            <v/>
          </cell>
        </row>
        <row r="43">
          <cell r="B43" t="str">
            <v>Herren</v>
          </cell>
          <cell r="D43" t="str">
            <v>Sedlacek Claus, Mag.</v>
          </cell>
          <cell r="L43" t="str">
            <v/>
          </cell>
          <cell r="M43" t="str">
            <v>J</v>
          </cell>
          <cell r="N43" t="str">
            <v/>
          </cell>
          <cell r="O43" t="str">
            <v/>
          </cell>
          <cell r="P43" t="str">
            <v/>
          </cell>
          <cell r="Q43" t="str">
            <v/>
          </cell>
          <cell r="R43" t="str">
            <v/>
          </cell>
          <cell r="S43" t="str">
            <v/>
          </cell>
          <cell r="T43" t="str">
            <v/>
          </cell>
          <cell r="U43" t="str">
            <v/>
          </cell>
          <cell r="V43" t="str">
            <v/>
          </cell>
          <cell r="W43" t="str">
            <v/>
          </cell>
          <cell r="X43" t="str">
            <v/>
          </cell>
          <cell r="Y43" t="str">
            <v/>
          </cell>
        </row>
        <row r="44">
          <cell r="B44" t="str">
            <v>Herren</v>
          </cell>
          <cell r="D44" t="str">
            <v>Byrgazov Konstantin</v>
          </cell>
          <cell r="L44" t="str">
            <v/>
          </cell>
          <cell r="M44" t="str">
            <v>J</v>
          </cell>
          <cell r="N44" t="str">
            <v/>
          </cell>
          <cell r="O44" t="str">
            <v/>
          </cell>
          <cell r="P44" t="str">
            <v/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 t="str">
            <v/>
          </cell>
          <cell r="V44" t="str">
            <v/>
          </cell>
          <cell r="W44" t="str">
            <v/>
          </cell>
          <cell r="X44" t="str">
            <v/>
          </cell>
          <cell r="Y44" t="str">
            <v/>
          </cell>
        </row>
        <row r="45">
          <cell r="B45" t="str">
            <v>Herren</v>
          </cell>
          <cell r="D45" t="str">
            <v>Wallner Nicolas</v>
          </cell>
          <cell r="L45" t="str">
            <v/>
          </cell>
          <cell r="M45" t="str">
            <v>J</v>
          </cell>
          <cell r="N45" t="str">
            <v/>
          </cell>
          <cell r="O45" t="str">
            <v/>
          </cell>
          <cell r="P45" t="str">
            <v/>
          </cell>
          <cell r="Q45" t="str">
            <v/>
          </cell>
          <cell r="R45" t="str">
            <v/>
          </cell>
          <cell r="S45" t="str">
            <v/>
          </cell>
          <cell r="T45" t="str">
            <v/>
          </cell>
          <cell r="U45" t="str">
            <v/>
          </cell>
          <cell r="V45" t="str">
            <v/>
          </cell>
          <cell r="W45" t="str">
            <v/>
          </cell>
          <cell r="X45" t="str">
            <v/>
          </cell>
          <cell r="Y45" t="str">
            <v/>
          </cell>
        </row>
        <row r="46">
          <cell r="B46" t="str">
            <v>Herren</v>
          </cell>
          <cell r="D46" t="str">
            <v>Hadzic Kajs</v>
          </cell>
          <cell r="L46" t="str">
            <v/>
          </cell>
          <cell r="M46" t="str">
            <v>J</v>
          </cell>
          <cell r="N46" t="str">
            <v/>
          </cell>
          <cell r="O46" t="str">
            <v/>
          </cell>
          <cell r="P46" t="str">
            <v/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 t="str">
            <v/>
          </cell>
          <cell r="V46" t="str">
            <v/>
          </cell>
          <cell r="W46" t="str">
            <v/>
          </cell>
          <cell r="X46" t="str">
            <v/>
          </cell>
          <cell r="Y46" t="str">
            <v/>
          </cell>
        </row>
        <row r="47">
          <cell r="B47" t="str">
            <v/>
          </cell>
          <cell r="D47" t="str">
            <v/>
          </cell>
          <cell r="L47" t="str">
            <v/>
          </cell>
          <cell r="M47" t="str">
            <v/>
          </cell>
          <cell r="N47" t="str">
            <v/>
          </cell>
          <cell r="O47" t="str">
            <v/>
          </cell>
          <cell r="P47" t="str">
            <v/>
          </cell>
          <cell r="Q47" t="str">
            <v/>
          </cell>
          <cell r="R47" t="str">
            <v/>
          </cell>
          <cell r="S47" t="str">
            <v/>
          </cell>
          <cell r="T47" t="str">
            <v/>
          </cell>
          <cell r="U47" t="str">
            <v/>
          </cell>
          <cell r="V47" t="str">
            <v/>
          </cell>
          <cell r="W47" t="str">
            <v/>
          </cell>
          <cell r="X47" t="str">
            <v/>
          </cell>
          <cell r="Y47" t="str">
            <v/>
          </cell>
        </row>
        <row r="48">
          <cell r="B48" t="str">
            <v>Klub_m</v>
          </cell>
          <cell r="D48" t="str">
            <v>Pöttinger Mario</v>
          </cell>
          <cell r="L48" t="str">
            <v/>
          </cell>
          <cell r="M48" t="str">
            <v>J</v>
          </cell>
          <cell r="N48" t="str">
            <v/>
          </cell>
          <cell r="O48" t="str">
            <v/>
          </cell>
          <cell r="P48" t="str">
            <v/>
          </cell>
          <cell r="Q48" t="str">
            <v/>
          </cell>
          <cell r="R48" t="str">
            <v/>
          </cell>
          <cell r="S48" t="str">
            <v/>
          </cell>
          <cell r="T48" t="str">
            <v/>
          </cell>
          <cell r="U48" t="str">
            <v/>
          </cell>
          <cell r="V48" t="str">
            <v/>
          </cell>
          <cell r="W48" t="str">
            <v/>
          </cell>
          <cell r="X48" t="str">
            <v/>
          </cell>
          <cell r="Y48" t="str">
            <v/>
          </cell>
        </row>
        <row r="49">
          <cell r="B49" t="str">
            <v>Klub_m</v>
          </cell>
          <cell r="D49" t="str">
            <v>Pöttinger Marcel</v>
          </cell>
          <cell r="L49" t="str">
            <v>J</v>
          </cell>
          <cell r="M49" t="str">
            <v/>
          </cell>
          <cell r="N49" t="str">
            <v/>
          </cell>
          <cell r="O49" t="str">
            <v/>
          </cell>
          <cell r="P49" t="str">
            <v/>
          </cell>
          <cell r="Q49" t="str">
            <v/>
          </cell>
          <cell r="R49" t="str">
            <v/>
          </cell>
          <cell r="S49" t="str">
            <v/>
          </cell>
          <cell r="T49" t="str">
            <v/>
          </cell>
          <cell r="U49" t="str">
            <v/>
          </cell>
          <cell r="V49" t="str">
            <v/>
          </cell>
          <cell r="W49" t="str">
            <v/>
          </cell>
          <cell r="X49" t="str">
            <v/>
          </cell>
          <cell r="Y49" t="str">
            <v/>
          </cell>
        </row>
        <row r="50">
          <cell r="B50" t="str">
            <v/>
          </cell>
          <cell r="D50" t="str">
            <v/>
          </cell>
          <cell r="L50" t="str">
            <v/>
          </cell>
          <cell r="M50" t="str">
            <v/>
          </cell>
          <cell r="N50" t="str">
            <v/>
          </cell>
          <cell r="O50" t="str">
            <v/>
          </cell>
          <cell r="P50" t="str">
            <v/>
          </cell>
          <cell r="Q50" t="str">
            <v/>
          </cell>
          <cell r="R50" t="str">
            <v/>
          </cell>
          <cell r="S50" t="str">
            <v/>
          </cell>
          <cell r="T50" t="str">
            <v/>
          </cell>
          <cell r="U50" t="str">
            <v/>
          </cell>
          <cell r="V50" t="str">
            <v/>
          </cell>
          <cell r="W50" t="str">
            <v/>
          </cell>
          <cell r="X50" t="str">
            <v/>
          </cell>
          <cell r="Y50" t="str">
            <v/>
          </cell>
        </row>
        <row r="51">
          <cell r="B51" t="str">
            <v>Gast_m</v>
          </cell>
          <cell r="D51" t="str">
            <v>Gregor Matthias</v>
          </cell>
          <cell r="L51" t="str">
            <v/>
          </cell>
          <cell r="M51" t="str">
            <v>J</v>
          </cell>
          <cell r="N51" t="str">
            <v/>
          </cell>
          <cell r="O51" t="str">
            <v/>
          </cell>
          <cell r="P51" t="str">
            <v/>
          </cell>
          <cell r="Q51" t="str">
            <v/>
          </cell>
          <cell r="R51" t="str">
            <v/>
          </cell>
          <cell r="S51" t="str">
            <v/>
          </cell>
          <cell r="T51" t="str">
            <v/>
          </cell>
          <cell r="U51" t="str">
            <v/>
          </cell>
          <cell r="V51" t="str">
            <v/>
          </cell>
          <cell r="W51" t="str">
            <v/>
          </cell>
          <cell r="X51" t="str">
            <v/>
          </cell>
          <cell r="Y51" t="str">
            <v/>
          </cell>
        </row>
        <row r="52">
          <cell r="B52" t="str">
            <v>Gast_m</v>
          </cell>
          <cell r="D52" t="str">
            <v>Moldaschl Maximilian</v>
          </cell>
          <cell r="L52" t="str">
            <v/>
          </cell>
          <cell r="M52" t="str">
            <v>J</v>
          </cell>
          <cell r="N52" t="str">
            <v/>
          </cell>
          <cell r="O52" t="str">
            <v/>
          </cell>
          <cell r="P52" t="str">
            <v/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 t="str">
            <v/>
          </cell>
          <cell r="W52" t="str">
            <v/>
          </cell>
          <cell r="X52" t="str">
            <v/>
          </cell>
          <cell r="Y52" t="str">
            <v/>
          </cell>
        </row>
        <row r="53">
          <cell r="B53" t="str">
            <v/>
          </cell>
          <cell r="D53" t="str">
            <v/>
          </cell>
          <cell r="L53" t="str">
            <v/>
          </cell>
          <cell r="M53" t="str">
            <v/>
          </cell>
          <cell r="N53" t="str">
            <v/>
          </cell>
          <cell r="O53" t="str">
            <v/>
          </cell>
          <cell r="P53" t="str">
            <v/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 t="str">
            <v/>
          </cell>
          <cell r="X53" t="str">
            <v/>
          </cell>
          <cell r="Y53" t="str">
            <v/>
          </cell>
        </row>
        <row r="54">
          <cell r="B54" t="str">
            <v/>
          </cell>
          <cell r="D54" t="str">
            <v/>
          </cell>
          <cell r="L54" t="str">
            <v/>
          </cell>
          <cell r="M54" t="str">
            <v/>
          </cell>
          <cell r="N54" t="str">
            <v/>
          </cell>
          <cell r="O54" t="str">
            <v/>
          </cell>
          <cell r="P54" t="str">
            <v/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 t="str">
            <v/>
          </cell>
          <cell r="X54" t="str">
            <v/>
          </cell>
          <cell r="Y54" t="str">
            <v/>
          </cell>
        </row>
        <row r="55">
          <cell r="B55" t="str">
            <v/>
          </cell>
          <cell r="D55" t="str">
            <v/>
          </cell>
          <cell r="L55" t="str">
            <v/>
          </cell>
          <cell r="M55" t="str">
            <v/>
          </cell>
          <cell r="N55" t="str">
            <v/>
          </cell>
          <cell r="O55" t="str">
            <v/>
          </cell>
          <cell r="P55" t="str">
            <v/>
          </cell>
          <cell r="Q55" t="str">
            <v/>
          </cell>
          <cell r="R55" t="str">
            <v/>
          </cell>
          <cell r="S55" t="str">
            <v/>
          </cell>
          <cell r="T55" t="str">
            <v/>
          </cell>
          <cell r="U55" t="str">
            <v/>
          </cell>
          <cell r="V55" t="str">
            <v/>
          </cell>
          <cell r="W55" t="str">
            <v/>
          </cell>
          <cell r="X55" t="str">
            <v/>
          </cell>
          <cell r="Y55" t="str">
            <v/>
          </cell>
        </row>
        <row r="56">
          <cell r="B56" t="str">
            <v/>
          </cell>
          <cell r="D56" t="str">
            <v/>
          </cell>
          <cell r="L56" t="str">
            <v/>
          </cell>
          <cell r="M56" t="str">
            <v/>
          </cell>
          <cell r="N56" t="str">
            <v/>
          </cell>
          <cell r="O56" t="str">
            <v/>
          </cell>
          <cell r="P56" t="str">
            <v/>
          </cell>
          <cell r="Q56" t="str">
            <v/>
          </cell>
          <cell r="R56" t="str">
            <v/>
          </cell>
          <cell r="S56" t="str">
            <v/>
          </cell>
          <cell r="T56" t="str">
            <v/>
          </cell>
          <cell r="U56" t="str">
            <v/>
          </cell>
          <cell r="V56" t="str">
            <v/>
          </cell>
          <cell r="W56" t="str">
            <v/>
          </cell>
          <cell r="X56" t="str">
            <v/>
          </cell>
          <cell r="Y56" t="str">
            <v/>
          </cell>
        </row>
        <row r="57">
          <cell r="B57" t="str">
            <v/>
          </cell>
          <cell r="D57" t="str">
            <v/>
          </cell>
          <cell r="L57" t="str">
            <v/>
          </cell>
          <cell r="M57" t="str">
            <v/>
          </cell>
          <cell r="N57" t="str">
            <v/>
          </cell>
          <cell r="O57" t="str">
            <v/>
          </cell>
          <cell r="P57" t="str">
            <v/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 t="str">
            <v/>
          </cell>
          <cell r="W57" t="str">
            <v/>
          </cell>
          <cell r="X57" t="str">
            <v/>
          </cell>
          <cell r="Y57" t="str">
            <v/>
          </cell>
        </row>
        <row r="58">
          <cell r="B58" t="str">
            <v/>
          </cell>
          <cell r="D58" t="str">
            <v/>
          </cell>
          <cell r="L58" t="str">
            <v/>
          </cell>
          <cell r="M58" t="str">
            <v/>
          </cell>
          <cell r="N58" t="str">
            <v/>
          </cell>
          <cell r="O58" t="str">
            <v/>
          </cell>
          <cell r="P58" t="str">
            <v/>
          </cell>
          <cell r="Q58" t="str">
            <v/>
          </cell>
          <cell r="R58" t="str">
            <v/>
          </cell>
          <cell r="S58" t="str">
            <v/>
          </cell>
          <cell r="T58" t="str">
            <v/>
          </cell>
          <cell r="U58" t="str">
            <v/>
          </cell>
          <cell r="V58" t="str">
            <v/>
          </cell>
          <cell r="W58" t="str">
            <v/>
          </cell>
          <cell r="X58" t="str">
            <v/>
          </cell>
          <cell r="Y58" t="str">
            <v/>
          </cell>
        </row>
        <row r="59">
          <cell r="B59" t="str">
            <v/>
          </cell>
          <cell r="D59" t="str">
            <v/>
          </cell>
          <cell r="L59" t="str">
            <v/>
          </cell>
          <cell r="M59" t="str">
            <v/>
          </cell>
          <cell r="N59" t="str">
            <v/>
          </cell>
          <cell r="O59" t="str">
            <v/>
          </cell>
          <cell r="P59" t="str">
            <v/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 t="str">
            <v/>
          </cell>
          <cell r="X59" t="str">
            <v/>
          </cell>
          <cell r="Y59" t="str">
            <v/>
          </cell>
        </row>
        <row r="60">
          <cell r="B60" t="str">
            <v/>
          </cell>
          <cell r="D60" t="str">
            <v/>
          </cell>
          <cell r="L60" t="str">
            <v/>
          </cell>
          <cell r="M60" t="str">
            <v/>
          </cell>
          <cell r="N60" t="str">
            <v/>
          </cell>
          <cell r="O60" t="str">
            <v/>
          </cell>
          <cell r="P60" t="str">
            <v/>
          </cell>
          <cell r="Q60" t="str">
            <v/>
          </cell>
          <cell r="R60" t="str">
            <v/>
          </cell>
          <cell r="S60" t="str">
            <v/>
          </cell>
          <cell r="T60" t="str">
            <v/>
          </cell>
          <cell r="U60" t="str">
            <v/>
          </cell>
          <cell r="V60" t="str">
            <v/>
          </cell>
          <cell r="W60" t="str">
            <v/>
          </cell>
          <cell r="X60" t="str">
            <v/>
          </cell>
          <cell r="Y60" t="str">
            <v/>
          </cell>
        </row>
        <row r="61">
          <cell r="B61" t="str">
            <v/>
          </cell>
          <cell r="D61" t="str">
            <v/>
          </cell>
          <cell r="L61" t="str">
            <v/>
          </cell>
          <cell r="M61" t="str">
            <v/>
          </cell>
          <cell r="N61" t="str">
            <v/>
          </cell>
          <cell r="O61" t="str">
            <v/>
          </cell>
          <cell r="P61" t="str">
            <v/>
          </cell>
          <cell r="Q61" t="str">
            <v/>
          </cell>
          <cell r="R61" t="str">
            <v/>
          </cell>
          <cell r="S61" t="str">
            <v/>
          </cell>
          <cell r="T61" t="str">
            <v/>
          </cell>
          <cell r="U61" t="str">
            <v/>
          </cell>
          <cell r="V61" t="str">
            <v/>
          </cell>
          <cell r="W61" t="str">
            <v/>
          </cell>
          <cell r="X61" t="str">
            <v/>
          </cell>
          <cell r="Y61" t="str">
            <v/>
          </cell>
        </row>
        <row r="62">
          <cell r="B62" t="str">
            <v/>
          </cell>
          <cell r="D62" t="str">
            <v/>
          </cell>
          <cell r="L62" t="str">
            <v/>
          </cell>
          <cell r="M62" t="str">
            <v/>
          </cell>
          <cell r="N62" t="str">
            <v/>
          </cell>
          <cell r="O62" t="str">
            <v/>
          </cell>
          <cell r="P62" t="str">
            <v/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 t="str">
            <v/>
          </cell>
          <cell r="V62" t="str">
            <v/>
          </cell>
          <cell r="W62" t="str">
            <v/>
          </cell>
          <cell r="X62" t="str">
            <v/>
          </cell>
          <cell r="Y62" t="str">
            <v/>
          </cell>
        </row>
        <row r="63">
          <cell r="B63" t="str">
            <v/>
          </cell>
          <cell r="D63" t="str">
            <v/>
          </cell>
          <cell r="L63" t="str">
            <v/>
          </cell>
          <cell r="M63" t="str">
            <v/>
          </cell>
          <cell r="N63" t="str">
            <v/>
          </cell>
          <cell r="O63" t="str">
            <v/>
          </cell>
          <cell r="P63" t="str">
            <v/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 t="str">
            <v/>
          </cell>
          <cell r="V63" t="str">
            <v/>
          </cell>
          <cell r="W63" t="str">
            <v/>
          </cell>
          <cell r="X63" t="str">
            <v/>
          </cell>
          <cell r="Y63" t="str">
            <v/>
          </cell>
        </row>
        <row r="64">
          <cell r="B64" t="str">
            <v/>
          </cell>
          <cell r="D64" t="str">
            <v/>
          </cell>
          <cell r="L64" t="str">
            <v/>
          </cell>
          <cell r="M64" t="str">
            <v/>
          </cell>
          <cell r="N64" t="str">
            <v/>
          </cell>
          <cell r="O64" t="str">
            <v/>
          </cell>
          <cell r="P64" t="str">
            <v/>
          </cell>
          <cell r="Q64" t="str">
            <v/>
          </cell>
          <cell r="R64" t="str">
            <v/>
          </cell>
          <cell r="S64" t="str">
            <v/>
          </cell>
          <cell r="T64" t="str">
            <v/>
          </cell>
          <cell r="U64" t="str">
            <v/>
          </cell>
          <cell r="V64" t="str">
            <v/>
          </cell>
          <cell r="W64" t="str">
            <v/>
          </cell>
          <cell r="X64" t="str">
            <v/>
          </cell>
          <cell r="Y64" t="str">
            <v/>
          </cell>
        </row>
        <row r="65">
          <cell r="B65" t="str">
            <v>Klub_m</v>
          </cell>
          <cell r="D65" t="str">
            <v>Wallner Nicolas</v>
          </cell>
          <cell r="K65" t="str">
            <v>GIC</v>
          </cell>
          <cell r="L65" t="str">
            <v/>
          </cell>
          <cell r="M65" t="str">
            <v/>
          </cell>
          <cell r="N65" t="str">
            <v/>
          </cell>
          <cell r="O65" t="str">
            <v/>
          </cell>
          <cell r="P65" t="str">
            <v/>
          </cell>
          <cell r="Q65" t="str">
            <v/>
          </cell>
          <cell r="R65" t="str">
            <v/>
          </cell>
          <cell r="S65" t="str">
            <v/>
          </cell>
          <cell r="T65" t="str">
            <v/>
          </cell>
          <cell r="U65" t="str">
            <v/>
          </cell>
          <cell r="V65" t="str">
            <v/>
          </cell>
          <cell r="W65" t="str">
            <v/>
          </cell>
          <cell r="X65" t="str">
            <v/>
          </cell>
          <cell r="Y65" t="str">
            <v/>
          </cell>
          <cell r="Z65">
            <v>6</v>
          </cell>
        </row>
        <row r="66">
          <cell r="B66" t="str">
            <v/>
          </cell>
          <cell r="D66" t="str">
            <v/>
          </cell>
          <cell r="K66" t="str">
            <v/>
          </cell>
          <cell r="L66" t="str">
            <v/>
          </cell>
          <cell r="M66" t="str">
            <v/>
          </cell>
          <cell r="N66" t="str">
            <v/>
          </cell>
          <cell r="O66" t="str">
            <v/>
          </cell>
          <cell r="P66" t="str">
            <v/>
          </cell>
          <cell r="Q66" t="str">
            <v/>
          </cell>
          <cell r="R66" t="str">
            <v/>
          </cell>
          <cell r="S66" t="str">
            <v/>
          </cell>
          <cell r="T66" t="str">
            <v/>
          </cell>
          <cell r="U66" t="str">
            <v/>
          </cell>
          <cell r="V66" t="str">
            <v/>
          </cell>
          <cell r="W66" t="str">
            <v/>
          </cell>
          <cell r="X66" t="str">
            <v/>
          </cell>
          <cell r="Y66" t="str">
            <v/>
          </cell>
          <cell r="Z66">
            <v>0</v>
          </cell>
        </row>
        <row r="67">
          <cell r="B67" t="str">
            <v>MeidM_m</v>
          </cell>
          <cell r="D67" t="str">
            <v>Bauer Philipp-Leon</v>
          </cell>
          <cell r="K67" t="str">
            <v>GIC</v>
          </cell>
          <cell r="L67" t="str">
            <v/>
          </cell>
          <cell r="M67" t="str">
            <v>J</v>
          </cell>
          <cell r="N67" t="str">
            <v/>
          </cell>
          <cell r="O67" t="str">
            <v/>
          </cell>
          <cell r="P67" t="str">
            <v/>
          </cell>
          <cell r="Q67" t="str">
            <v/>
          </cell>
          <cell r="R67" t="str">
            <v/>
          </cell>
          <cell r="S67" t="str">
            <v/>
          </cell>
          <cell r="T67" t="str">
            <v/>
          </cell>
          <cell r="U67" t="str">
            <v/>
          </cell>
          <cell r="V67" t="str">
            <v/>
          </cell>
          <cell r="W67" t="str">
            <v/>
          </cell>
          <cell r="X67" t="str">
            <v/>
          </cell>
          <cell r="Y67" t="str">
            <v/>
          </cell>
          <cell r="Z67">
            <v>2</v>
          </cell>
        </row>
        <row r="68">
          <cell r="B68" t="str">
            <v/>
          </cell>
          <cell r="D68" t="str">
            <v/>
          </cell>
          <cell r="K68" t="str">
            <v/>
          </cell>
          <cell r="L68" t="str">
            <v/>
          </cell>
          <cell r="M68" t="str">
            <v/>
          </cell>
          <cell r="N68" t="str">
            <v/>
          </cell>
          <cell r="O68" t="str">
            <v/>
          </cell>
          <cell r="P68" t="str">
            <v/>
          </cell>
          <cell r="Q68" t="str">
            <v/>
          </cell>
          <cell r="R68" t="str">
            <v/>
          </cell>
          <cell r="S68" t="str">
            <v/>
          </cell>
          <cell r="T68" t="str">
            <v/>
          </cell>
          <cell r="U68" t="str">
            <v/>
          </cell>
          <cell r="V68" t="str">
            <v/>
          </cell>
          <cell r="W68" t="str">
            <v/>
          </cell>
          <cell r="X68" t="str">
            <v/>
          </cell>
          <cell r="Y68" t="str">
            <v/>
          </cell>
          <cell r="Z68">
            <v>0</v>
          </cell>
        </row>
        <row r="69">
          <cell r="B69" t="str">
            <v/>
          </cell>
          <cell r="D69" t="str">
            <v/>
          </cell>
          <cell r="K69" t="str">
            <v/>
          </cell>
          <cell r="L69" t="str">
            <v/>
          </cell>
          <cell r="M69" t="str">
            <v/>
          </cell>
          <cell r="N69" t="str">
            <v/>
          </cell>
          <cell r="O69" t="str">
            <v/>
          </cell>
          <cell r="P69" t="str">
            <v/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 t="str">
            <v/>
          </cell>
          <cell r="W69" t="str">
            <v/>
          </cell>
          <cell r="X69" t="str">
            <v/>
          </cell>
          <cell r="Y69" t="str">
            <v/>
          </cell>
          <cell r="Z69">
            <v>0</v>
          </cell>
        </row>
        <row r="70">
          <cell r="B70" t="str">
            <v/>
          </cell>
          <cell r="D70" t="str">
            <v/>
          </cell>
          <cell r="K70" t="str">
            <v/>
          </cell>
          <cell r="L70" t="str">
            <v/>
          </cell>
          <cell r="M70" t="str">
            <v/>
          </cell>
          <cell r="N70" t="str">
            <v/>
          </cell>
          <cell r="O70" t="str">
            <v/>
          </cell>
          <cell r="P70" t="str">
            <v/>
          </cell>
          <cell r="Q70" t="str">
            <v/>
          </cell>
          <cell r="R70" t="str">
            <v/>
          </cell>
          <cell r="S70" t="str">
            <v/>
          </cell>
          <cell r="T70" t="str">
            <v/>
          </cell>
          <cell r="U70" t="str">
            <v/>
          </cell>
          <cell r="V70" t="str">
            <v/>
          </cell>
          <cell r="W70" t="str">
            <v/>
          </cell>
          <cell r="X70" t="str">
            <v/>
          </cell>
          <cell r="Y70" t="str">
            <v/>
          </cell>
          <cell r="Z70">
            <v>0</v>
          </cell>
        </row>
        <row r="71">
          <cell r="B71" t="str">
            <v/>
          </cell>
          <cell r="D71" t="str">
            <v/>
          </cell>
          <cell r="K71" t="str">
            <v/>
          </cell>
          <cell r="L71" t="str">
            <v/>
          </cell>
          <cell r="M71" t="str">
            <v/>
          </cell>
          <cell r="N71" t="str">
            <v/>
          </cell>
          <cell r="O71" t="str">
            <v/>
          </cell>
          <cell r="P71" t="str">
            <v/>
          </cell>
          <cell r="Q71" t="str">
            <v/>
          </cell>
          <cell r="R71" t="str">
            <v/>
          </cell>
          <cell r="S71" t="str">
            <v/>
          </cell>
          <cell r="T71" t="str">
            <v/>
          </cell>
          <cell r="U71" t="str">
            <v/>
          </cell>
          <cell r="V71" t="str">
            <v/>
          </cell>
          <cell r="W71" t="str">
            <v/>
          </cell>
          <cell r="X71" t="str">
            <v/>
          </cell>
          <cell r="Y71" t="str">
            <v/>
          </cell>
          <cell r="Z71">
            <v>0</v>
          </cell>
        </row>
        <row r="72">
          <cell r="B72" t="str">
            <v/>
          </cell>
          <cell r="D72" t="str">
            <v/>
          </cell>
          <cell r="K72" t="str">
            <v/>
          </cell>
          <cell r="L72" t="str">
            <v/>
          </cell>
          <cell r="M72" t="str">
            <v/>
          </cell>
          <cell r="N72" t="str">
            <v/>
          </cell>
          <cell r="O72" t="str">
            <v/>
          </cell>
          <cell r="P72" t="str">
            <v/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 t="str">
            <v/>
          </cell>
          <cell r="W72" t="str">
            <v/>
          </cell>
          <cell r="X72" t="str">
            <v/>
          </cell>
          <cell r="Y72" t="str">
            <v/>
          </cell>
          <cell r="Z72">
            <v>0</v>
          </cell>
        </row>
        <row r="73">
          <cell r="B73" t="str">
            <v/>
          </cell>
          <cell r="D73" t="str">
            <v/>
          </cell>
          <cell r="K73" t="str">
            <v/>
          </cell>
          <cell r="L73" t="str">
            <v/>
          </cell>
          <cell r="M73" t="str">
            <v/>
          </cell>
          <cell r="N73" t="str">
            <v/>
          </cell>
          <cell r="O73" t="str">
            <v/>
          </cell>
          <cell r="P73" t="str">
            <v/>
          </cell>
          <cell r="Q73" t="str">
            <v/>
          </cell>
          <cell r="R73" t="str">
            <v/>
          </cell>
          <cell r="S73" t="str">
            <v/>
          </cell>
          <cell r="T73" t="str">
            <v/>
          </cell>
          <cell r="U73" t="str">
            <v/>
          </cell>
          <cell r="V73" t="str">
            <v/>
          </cell>
          <cell r="W73" t="str">
            <v/>
          </cell>
          <cell r="X73" t="str">
            <v/>
          </cell>
          <cell r="Y73" t="str">
            <v/>
          </cell>
          <cell r="Z73">
            <v>0</v>
          </cell>
        </row>
        <row r="74">
          <cell r="B74" t="str">
            <v/>
          </cell>
          <cell r="D74" t="str">
            <v/>
          </cell>
          <cell r="K74" t="str">
            <v/>
          </cell>
          <cell r="L74" t="str">
            <v/>
          </cell>
          <cell r="M74" t="str">
            <v/>
          </cell>
          <cell r="N74" t="str">
            <v/>
          </cell>
          <cell r="O74" t="str">
            <v/>
          </cell>
          <cell r="P74" t="str">
            <v/>
          </cell>
          <cell r="Q74" t="str">
            <v/>
          </cell>
          <cell r="R74" t="str">
            <v/>
          </cell>
          <cell r="S74" t="str">
            <v/>
          </cell>
          <cell r="T74" t="str">
            <v/>
          </cell>
          <cell r="U74" t="str">
            <v/>
          </cell>
          <cell r="V74" t="str">
            <v/>
          </cell>
          <cell r="W74" t="str">
            <v/>
          </cell>
          <cell r="X74" t="str">
            <v/>
          </cell>
          <cell r="Y74" t="str">
            <v/>
          </cell>
          <cell r="Z74">
            <v>0</v>
          </cell>
        </row>
        <row r="75">
          <cell r="B75" t="str">
            <v/>
          </cell>
          <cell r="D75" t="str">
            <v/>
          </cell>
          <cell r="K75" t="str">
            <v/>
          </cell>
          <cell r="L75" t="str">
            <v/>
          </cell>
          <cell r="M75" t="str">
            <v/>
          </cell>
          <cell r="N75" t="str">
            <v/>
          </cell>
          <cell r="O75" t="str">
            <v/>
          </cell>
          <cell r="P75" t="str">
            <v/>
          </cell>
          <cell r="Q75" t="str">
            <v/>
          </cell>
          <cell r="R75" t="str">
            <v/>
          </cell>
          <cell r="S75" t="str">
            <v/>
          </cell>
          <cell r="T75" t="str">
            <v/>
          </cell>
          <cell r="U75" t="str">
            <v/>
          </cell>
          <cell r="V75" t="str">
            <v/>
          </cell>
          <cell r="W75" t="str">
            <v/>
          </cell>
          <cell r="X75" t="str">
            <v/>
          </cell>
          <cell r="Y75" t="str">
            <v/>
          </cell>
          <cell r="Z75">
            <v>0</v>
          </cell>
        </row>
      </sheetData>
      <sheetData sheetId="17">
        <row r="10">
          <cell r="A10">
            <v>1</v>
          </cell>
          <cell r="B10">
            <v>1</v>
          </cell>
        </row>
        <row r="11">
          <cell r="A11">
            <v>30</v>
          </cell>
          <cell r="B11">
            <v>1</v>
          </cell>
        </row>
        <row r="12">
          <cell r="A12">
            <v>31</v>
          </cell>
          <cell r="B12">
            <v>1.014</v>
          </cell>
        </row>
        <row r="13">
          <cell r="A13">
            <v>32</v>
          </cell>
          <cell r="B13">
            <v>1.028</v>
          </cell>
        </row>
        <row r="14">
          <cell r="A14">
            <v>33</v>
          </cell>
          <cell r="B14">
            <v>1.043</v>
          </cell>
        </row>
        <row r="15">
          <cell r="A15">
            <v>34</v>
          </cell>
          <cell r="B15">
            <v>1.058</v>
          </cell>
        </row>
        <row r="16">
          <cell r="A16">
            <v>35</v>
          </cell>
          <cell r="B16">
            <v>1.072</v>
          </cell>
        </row>
        <row r="17">
          <cell r="A17">
            <v>36</v>
          </cell>
          <cell r="B17">
            <v>1.087</v>
          </cell>
        </row>
        <row r="18">
          <cell r="A18">
            <v>37</v>
          </cell>
          <cell r="B18">
            <v>1.1</v>
          </cell>
        </row>
        <row r="19">
          <cell r="A19">
            <v>38</v>
          </cell>
          <cell r="B19">
            <v>1.113</v>
          </cell>
        </row>
        <row r="20">
          <cell r="A20">
            <v>39</v>
          </cell>
          <cell r="B20">
            <v>1.125</v>
          </cell>
        </row>
        <row r="21">
          <cell r="A21">
            <v>40</v>
          </cell>
          <cell r="B21">
            <v>1.136</v>
          </cell>
        </row>
        <row r="22">
          <cell r="A22">
            <v>41</v>
          </cell>
          <cell r="B22">
            <v>1.147</v>
          </cell>
        </row>
        <row r="23">
          <cell r="A23">
            <v>42</v>
          </cell>
          <cell r="B23">
            <v>1.158</v>
          </cell>
        </row>
        <row r="24">
          <cell r="A24">
            <v>43</v>
          </cell>
          <cell r="B24">
            <v>1.17</v>
          </cell>
        </row>
        <row r="25">
          <cell r="A25">
            <v>44</v>
          </cell>
          <cell r="B25">
            <v>1.183</v>
          </cell>
        </row>
        <row r="26">
          <cell r="A26">
            <v>45</v>
          </cell>
          <cell r="B26">
            <v>1.195</v>
          </cell>
        </row>
        <row r="27">
          <cell r="A27">
            <v>46</v>
          </cell>
          <cell r="B27">
            <v>1.207</v>
          </cell>
        </row>
        <row r="28">
          <cell r="A28">
            <v>47</v>
          </cell>
          <cell r="B28">
            <v>1.217</v>
          </cell>
        </row>
        <row r="29">
          <cell r="A29">
            <v>48</v>
          </cell>
          <cell r="B29">
            <v>1.226</v>
          </cell>
        </row>
        <row r="30">
          <cell r="A30">
            <v>49</v>
          </cell>
          <cell r="B30">
            <v>1.234</v>
          </cell>
        </row>
        <row r="31">
          <cell r="A31">
            <v>50</v>
          </cell>
          <cell r="B31">
            <v>1.243</v>
          </cell>
        </row>
        <row r="32">
          <cell r="A32">
            <v>51</v>
          </cell>
          <cell r="B32">
            <v>1.255</v>
          </cell>
        </row>
        <row r="33">
          <cell r="A33">
            <v>52</v>
          </cell>
          <cell r="B33">
            <v>1.271</v>
          </cell>
        </row>
        <row r="34">
          <cell r="A34">
            <v>53</v>
          </cell>
          <cell r="B34">
            <v>1.293</v>
          </cell>
        </row>
        <row r="35">
          <cell r="A35">
            <v>54</v>
          </cell>
          <cell r="B35">
            <v>1.319</v>
          </cell>
        </row>
        <row r="36">
          <cell r="A36">
            <v>55</v>
          </cell>
          <cell r="B36">
            <v>1.35</v>
          </cell>
        </row>
        <row r="37">
          <cell r="A37">
            <v>56</v>
          </cell>
          <cell r="B37">
            <v>1.384</v>
          </cell>
        </row>
        <row r="38">
          <cell r="A38">
            <v>57</v>
          </cell>
          <cell r="B38">
            <v>1.417</v>
          </cell>
        </row>
        <row r="39">
          <cell r="A39">
            <v>58</v>
          </cell>
          <cell r="B39">
            <v>1.449</v>
          </cell>
        </row>
        <row r="40">
          <cell r="A40">
            <v>59</v>
          </cell>
          <cell r="B40">
            <v>1.48</v>
          </cell>
        </row>
        <row r="41">
          <cell r="A41">
            <v>60</v>
          </cell>
          <cell r="B41">
            <v>1.509</v>
          </cell>
        </row>
        <row r="42">
          <cell r="A42">
            <v>61</v>
          </cell>
          <cell r="B42">
            <v>1.536</v>
          </cell>
        </row>
        <row r="43">
          <cell r="A43">
            <v>62</v>
          </cell>
          <cell r="B43">
            <v>1.561</v>
          </cell>
        </row>
        <row r="44">
          <cell r="A44">
            <v>63</v>
          </cell>
          <cell r="B44">
            <v>1.584</v>
          </cell>
        </row>
        <row r="45">
          <cell r="A45">
            <v>64</v>
          </cell>
          <cell r="B45">
            <v>1.608</v>
          </cell>
        </row>
        <row r="46">
          <cell r="A46">
            <v>65</v>
          </cell>
          <cell r="B46">
            <v>1.636</v>
          </cell>
        </row>
        <row r="47">
          <cell r="A47">
            <v>66</v>
          </cell>
          <cell r="B47">
            <v>1.671</v>
          </cell>
        </row>
        <row r="48">
          <cell r="A48">
            <v>67</v>
          </cell>
          <cell r="B48">
            <v>1.719</v>
          </cell>
        </row>
        <row r="49">
          <cell r="A49">
            <v>68</v>
          </cell>
          <cell r="B49">
            <v>1.782</v>
          </cell>
        </row>
        <row r="50">
          <cell r="A50">
            <v>69</v>
          </cell>
          <cell r="B50">
            <v>1.856</v>
          </cell>
        </row>
        <row r="51">
          <cell r="A51">
            <v>70</v>
          </cell>
          <cell r="B51">
            <v>1.933</v>
          </cell>
        </row>
        <row r="52">
          <cell r="A52">
            <v>71</v>
          </cell>
          <cell r="B52">
            <v>2.002</v>
          </cell>
        </row>
        <row r="53">
          <cell r="A53">
            <v>72</v>
          </cell>
          <cell r="B53">
            <v>2.053</v>
          </cell>
        </row>
        <row r="54">
          <cell r="A54">
            <v>73</v>
          </cell>
          <cell r="B54">
            <v>2.087</v>
          </cell>
        </row>
        <row r="55">
          <cell r="A55">
            <v>74</v>
          </cell>
          <cell r="B55">
            <v>2.113</v>
          </cell>
        </row>
        <row r="56">
          <cell r="A56">
            <v>75</v>
          </cell>
          <cell r="B56">
            <v>2.142</v>
          </cell>
        </row>
        <row r="57">
          <cell r="A57">
            <v>76</v>
          </cell>
          <cell r="B57">
            <v>2.184</v>
          </cell>
        </row>
        <row r="58">
          <cell r="A58">
            <v>77</v>
          </cell>
          <cell r="B58">
            <v>2.251</v>
          </cell>
        </row>
        <row r="59">
          <cell r="A59">
            <v>78</v>
          </cell>
          <cell r="B59">
            <v>2.358</v>
          </cell>
        </row>
        <row r="60">
          <cell r="A60">
            <v>79</v>
          </cell>
          <cell r="B60">
            <v>2.5</v>
          </cell>
        </row>
        <row r="61">
          <cell r="A61">
            <v>80</v>
          </cell>
          <cell r="B61">
            <v>2.669</v>
          </cell>
        </row>
        <row r="62">
          <cell r="A62">
            <v>81</v>
          </cell>
          <cell r="B62">
            <v>2.849</v>
          </cell>
        </row>
        <row r="63">
          <cell r="A63">
            <v>82</v>
          </cell>
          <cell r="B63">
            <v>3.018</v>
          </cell>
        </row>
        <row r="64">
          <cell r="A64">
            <v>83</v>
          </cell>
          <cell r="B64">
            <v>3.166</v>
          </cell>
        </row>
        <row r="65">
          <cell r="A65">
            <v>84</v>
          </cell>
          <cell r="B65">
            <v>3.288</v>
          </cell>
        </row>
        <row r="66">
          <cell r="A66">
            <v>85</v>
          </cell>
          <cell r="B66">
            <v>3.386</v>
          </cell>
        </row>
        <row r="67">
          <cell r="A67">
            <v>86</v>
          </cell>
          <cell r="B67">
            <v>3.458</v>
          </cell>
        </row>
        <row r="68">
          <cell r="A68">
            <v>87</v>
          </cell>
          <cell r="B68">
            <v>3.508</v>
          </cell>
        </row>
        <row r="69">
          <cell r="A69">
            <v>88</v>
          </cell>
          <cell r="B69">
            <v>3.54</v>
          </cell>
        </row>
        <row r="70">
          <cell r="A70">
            <v>89</v>
          </cell>
          <cell r="B70">
            <v>3.559</v>
          </cell>
        </row>
        <row r="71">
          <cell r="A71">
            <v>90</v>
          </cell>
          <cell r="B71">
            <v>3.571</v>
          </cell>
        </row>
        <row r="72">
          <cell r="A72">
            <v>91</v>
          </cell>
          <cell r="B72">
            <v>3.571</v>
          </cell>
        </row>
        <row r="73">
          <cell r="A73">
            <v>92</v>
          </cell>
          <cell r="B73">
            <v>3.571</v>
          </cell>
        </row>
        <row r="74">
          <cell r="A74">
            <v>93</v>
          </cell>
          <cell r="B74">
            <v>3.571</v>
          </cell>
        </row>
        <row r="75">
          <cell r="A75">
            <v>94</v>
          </cell>
          <cell r="B75">
            <v>3.571</v>
          </cell>
        </row>
        <row r="76">
          <cell r="A76">
            <v>95</v>
          </cell>
          <cell r="B76">
            <v>3.571</v>
          </cell>
        </row>
        <row r="77">
          <cell r="A77">
            <v>96</v>
          </cell>
          <cell r="B77">
            <v>3.571</v>
          </cell>
        </row>
        <row r="78">
          <cell r="A78">
            <v>97</v>
          </cell>
          <cell r="B78">
            <v>3.571</v>
          </cell>
        </row>
        <row r="79">
          <cell r="A79">
            <v>98</v>
          </cell>
          <cell r="B79">
            <v>3.571</v>
          </cell>
        </row>
        <row r="80">
          <cell r="A80">
            <v>99</v>
          </cell>
          <cell r="B80">
            <v>3.571</v>
          </cell>
        </row>
        <row r="81">
          <cell r="A81">
            <v>100</v>
          </cell>
          <cell r="B81">
            <v>3.571</v>
          </cell>
        </row>
        <row r="82">
          <cell r="A82">
            <v>101</v>
          </cell>
          <cell r="B82">
            <v>3.571</v>
          </cell>
        </row>
        <row r="83">
          <cell r="A83">
            <v>102</v>
          </cell>
          <cell r="B83">
            <v>3.571</v>
          </cell>
        </row>
        <row r="84">
          <cell r="A84">
            <v>103</v>
          </cell>
          <cell r="B84">
            <v>3.571</v>
          </cell>
        </row>
        <row r="85">
          <cell r="A85">
            <v>104</v>
          </cell>
          <cell r="B85">
            <v>3.571</v>
          </cell>
        </row>
        <row r="86">
          <cell r="A86">
            <v>105</v>
          </cell>
          <cell r="B86">
            <v>3.571</v>
          </cell>
        </row>
        <row r="87">
          <cell r="A87">
            <v>106</v>
          </cell>
          <cell r="B87">
            <v>3.571</v>
          </cell>
        </row>
        <row r="88">
          <cell r="A88">
            <v>107</v>
          </cell>
          <cell r="B88">
            <v>3.571</v>
          </cell>
        </row>
        <row r="89">
          <cell r="A89">
            <v>108</v>
          </cell>
          <cell r="B89">
            <v>3.571</v>
          </cell>
        </row>
        <row r="90">
          <cell r="A90">
            <v>109</v>
          </cell>
          <cell r="B90">
            <v>3.571</v>
          </cell>
        </row>
        <row r="91">
          <cell r="A91">
            <v>110</v>
          </cell>
          <cell r="B91">
            <v>3.571</v>
          </cell>
        </row>
      </sheetData>
      <sheetData sheetId="21">
        <row r="14">
          <cell r="A14">
            <v>0</v>
          </cell>
          <cell r="B14" t="str">
            <v>Leereintrag</v>
          </cell>
          <cell r="I14" t="str">
            <v>AAAAAAAAA</v>
          </cell>
          <cell r="N14" t="str">
            <v/>
          </cell>
          <cell r="O14" t="str">
            <v/>
          </cell>
          <cell r="P14" t="str">
            <v/>
          </cell>
          <cell r="T14" t="str">
            <v/>
          </cell>
          <cell r="U14" t="str">
            <v/>
          </cell>
          <cell r="V14" t="str">
            <v/>
          </cell>
          <cell r="W14" t="str">
            <v/>
          </cell>
          <cell r="X14" t="str">
            <v/>
          </cell>
          <cell r="Y14" t="str">
            <v/>
          </cell>
          <cell r="Z14" t="str">
            <v/>
          </cell>
          <cell r="AA14" t="str">
            <v/>
          </cell>
          <cell r="AB14" t="str">
            <v/>
          </cell>
        </row>
        <row r="15">
          <cell r="A15">
            <v>1</v>
          </cell>
          <cell r="B15" t="str">
            <v>Bekric Arnel</v>
          </cell>
          <cell r="C15" t="str">
            <v>M</v>
          </cell>
          <cell r="D15">
            <v>33403</v>
          </cell>
          <cell r="E15">
            <v>42900</v>
          </cell>
          <cell r="F15">
            <v>26</v>
          </cell>
          <cell r="G15" t="str">
            <v>Tuzla</v>
          </cell>
          <cell r="H15" t="str">
            <v>Österr</v>
          </cell>
          <cell r="I15" t="str">
            <v>BEKRIARNE</v>
          </cell>
          <cell r="J15" t="str">
            <v/>
          </cell>
          <cell r="K15">
            <v>4400</v>
          </cell>
          <cell r="N15" t="str">
            <v>I</v>
          </cell>
          <cell r="O15" t="str">
            <v>BAD</v>
          </cell>
          <cell r="P15" t="str">
            <v>BAD</v>
          </cell>
          <cell r="Q15" t="str">
            <v>I</v>
          </cell>
          <cell r="R15" t="str">
            <v>BAD</v>
          </cell>
          <cell r="S15" t="str">
            <v>BAD</v>
          </cell>
          <cell r="T15" t="str">
            <v>I</v>
          </cell>
          <cell r="U15" t="str">
            <v>BAD</v>
          </cell>
          <cell r="V15" t="str">
            <v>BAD</v>
          </cell>
          <cell r="W15" t="str">
            <v>I</v>
          </cell>
          <cell r="X15" t="str">
            <v>BAD</v>
          </cell>
          <cell r="Y15" t="str">
            <v>BAD</v>
          </cell>
          <cell r="Z15" t="str">
            <v>I</v>
          </cell>
          <cell r="AA15" t="str">
            <v>BAD</v>
          </cell>
          <cell r="AB15" t="str">
            <v>BAD</v>
          </cell>
          <cell r="AC15" t="str">
            <v>I</v>
          </cell>
          <cell r="AD15" t="str">
            <v>BAD</v>
          </cell>
          <cell r="AE15" t="str">
            <v>BAD</v>
          </cell>
        </row>
        <row r="16">
          <cell r="A16">
            <v>2</v>
          </cell>
          <cell r="B16" t="str">
            <v>Burger Anton</v>
          </cell>
          <cell r="C16" t="str">
            <v>M</v>
          </cell>
          <cell r="D16">
            <v>21707</v>
          </cell>
          <cell r="E16">
            <v>42892</v>
          </cell>
          <cell r="F16">
            <v>58</v>
          </cell>
          <cell r="G16" t="str">
            <v>Mödling</v>
          </cell>
          <cell r="H16" t="str">
            <v>Österr</v>
          </cell>
          <cell r="I16" t="str">
            <v>BURGEANTO</v>
          </cell>
          <cell r="J16" t="str">
            <v/>
          </cell>
          <cell r="K16">
            <v>1457</v>
          </cell>
          <cell r="N16" t="str">
            <v>I</v>
          </cell>
          <cell r="O16" t="str">
            <v>MÖD</v>
          </cell>
          <cell r="P16" t="str">
            <v>MÖD</v>
          </cell>
          <cell r="Q16" t="str">
            <v>I</v>
          </cell>
          <cell r="R16" t="str">
            <v>MÖD</v>
          </cell>
          <cell r="S16" t="str">
            <v>MÖD</v>
          </cell>
          <cell r="T16" t="str">
            <v>I</v>
          </cell>
          <cell r="U16" t="str">
            <v>BAD</v>
          </cell>
          <cell r="V16" t="str">
            <v>BAD</v>
          </cell>
          <cell r="W16" t="str">
            <v>I</v>
          </cell>
          <cell r="X16" t="str">
            <v>BAD</v>
          </cell>
          <cell r="Y16" t="str">
            <v/>
          </cell>
          <cell r="Z16" t="str">
            <v>I</v>
          </cell>
          <cell r="AA16" t="str">
            <v>BAD</v>
          </cell>
          <cell r="AB16" t="str">
            <v>BAD</v>
          </cell>
          <cell r="AC16" t="str">
            <v>I</v>
          </cell>
          <cell r="AD16" t="str">
            <v>BAD</v>
          </cell>
          <cell r="AE16" t="str">
            <v>BAD</v>
          </cell>
        </row>
        <row r="17">
          <cell r="A17">
            <v>3</v>
          </cell>
          <cell r="B17" t="str">
            <v>Ceidl Martin</v>
          </cell>
          <cell r="C17" t="str">
            <v>M</v>
          </cell>
          <cell r="D17">
            <v>33005</v>
          </cell>
          <cell r="E17">
            <v>42867</v>
          </cell>
          <cell r="F17">
            <v>27</v>
          </cell>
          <cell r="G17" t="str">
            <v>Baden</v>
          </cell>
          <cell r="H17" t="str">
            <v>Österr</v>
          </cell>
          <cell r="I17" t="str">
            <v>CEIDLMART</v>
          </cell>
          <cell r="J17" t="str">
            <v/>
          </cell>
          <cell r="K17">
            <v>4586</v>
          </cell>
          <cell r="N17" t="str">
            <v>I</v>
          </cell>
          <cell r="O17" t="str">
            <v>MÖD</v>
          </cell>
          <cell r="P17" t="str">
            <v>MÖD</v>
          </cell>
          <cell r="Q17" t="str">
            <v>I</v>
          </cell>
          <cell r="R17" t="str">
            <v>MÖD</v>
          </cell>
          <cell r="S17" t="str">
            <v>MÖD</v>
          </cell>
          <cell r="T17" t="str">
            <v>I</v>
          </cell>
          <cell r="U17" t="str">
            <v>MÖD</v>
          </cell>
          <cell r="V17" t="str">
            <v>MÖD</v>
          </cell>
          <cell r="W17" t="str">
            <v/>
          </cell>
          <cell r="X17" t="str">
            <v/>
          </cell>
          <cell r="Y17" t="str">
            <v/>
          </cell>
          <cell r="Z17" t="str">
            <v>I</v>
          </cell>
          <cell r="AA17" t="str">
            <v>BAD</v>
          </cell>
          <cell r="AB17" t="str">
            <v>BAD</v>
          </cell>
          <cell r="AC17" t="str">
            <v>I</v>
          </cell>
          <cell r="AD17" t="str">
            <v>BAD</v>
          </cell>
          <cell r="AE17" t="str">
            <v>BAD</v>
          </cell>
        </row>
        <row r="18">
          <cell r="A18">
            <v>4</v>
          </cell>
          <cell r="B18" t="str">
            <v>Dvorak Richard</v>
          </cell>
          <cell r="C18" t="str">
            <v>M</v>
          </cell>
          <cell r="D18">
            <v>27493</v>
          </cell>
          <cell r="E18">
            <v>42834</v>
          </cell>
          <cell r="F18">
            <v>42</v>
          </cell>
          <cell r="G18" t="str">
            <v>Wien</v>
          </cell>
          <cell r="H18" t="str">
            <v>Österr</v>
          </cell>
          <cell r="I18" t="str">
            <v>DVORARICH</v>
          </cell>
          <cell r="J18" t="str">
            <v/>
          </cell>
          <cell r="K18">
            <v>3367</v>
          </cell>
          <cell r="N18" t="str">
            <v>I</v>
          </cell>
          <cell r="O18" t="str">
            <v>BRF</v>
          </cell>
          <cell r="P18" t="str">
            <v>BRF</v>
          </cell>
          <cell r="Q18" t="str">
            <v>I</v>
          </cell>
          <cell r="R18" t="str">
            <v>BAD</v>
          </cell>
          <cell r="S18" t="str">
            <v>BAD</v>
          </cell>
          <cell r="T18" t="str">
            <v>I</v>
          </cell>
          <cell r="U18" t="str">
            <v>BAD</v>
          </cell>
          <cell r="V18" t="str">
            <v>BAD</v>
          </cell>
          <cell r="W18" t="str">
            <v>I</v>
          </cell>
          <cell r="X18" t="str">
            <v>BAD</v>
          </cell>
          <cell r="Y18" t="str">
            <v>BAD</v>
          </cell>
          <cell r="Z18" t="str">
            <v>I</v>
          </cell>
          <cell r="AA18" t="str">
            <v>BAD</v>
          </cell>
          <cell r="AB18" t="str">
            <v>BAD</v>
          </cell>
          <cell r="AC18" t="str">
            <v>I</v>
          </cell>
          <cell r="AD18" t="str">
            <v>BAD</v>
          </cell>
          <cell r="AE18" t="str">
            <v>BAD</v>
          </cell>
        </row>
        <row r="19">
          <cell r="A19">
            <v>5</v>
          </cell>
          <cell r="B19" t="str">
            <v>Dvorak Rudolf</v>
          </cell>
          <cell r="C19" t="str">
            <v>M</v>
          </cell>
          <cell r="D19">
            <v>17609</v>
          </cell>
          <cell r="E19">
            <v>42811</v>
          </cell>
          <cell r="F19">
            <v>69</v>
          </cell>
          <cell r="G19" t="str">
            <v>Mödling</v>
          </cell>
          <cell r="H19" t="str">
            <v>Österr</v>
          </cell>
          <cell r="I19" t="str">
            <v>DVORARUDO</v>
          </cell>
          <cell r="J19" t="str">
            <v/>
          </cell>
          <cell r="K19">
            <v>526</v>
          </cell>
          <cell r="N19" t="str">
            <v>I</v>
          </cell>
          <cell r="O19" t="str">
            <v>BRF</v>
          </cell>
          <cell r="P19" t="str">
            <v>BRF</v>
          </cell>
          <cell r="Q19" t="str">
            <v>I</v>
          </cell>
          <cell r="R19" t="str">
            <v>BAD</v>
          </cell>
          <cell r="S19" t="str">
            <v>BAD</v>
          </cell>
          <cell r="T19" t="str">
            <v>I</v>
          </cell>
          <cell r="U19" t="str">
            <v>BAD</v>
          </cell>
          <cell r="V19" t="str">
            <v>BAD</v>
          </cell>
          <cell r="W19" t="str">
            <v>I</v>
          </cell>
          <cell r="X19" t="str">
            <v>BAD</v>
          </cell>
          <cell r="Y19" t="str">
            <v>BAD</v>
          </cell>
          <cell r="Z19" t="str">
            <v>I</v>
          </cell>
          <cell r="AA19" t="str">
            <v>BAD</v>
          </cell>
          <cell r="AB19" t="str">
            <v>BAD</v>
          </cell>
          <cell r="AC19" t="str">
            <v>I</v>
          </cell>
          <cell r="AD19" t="str">
            <v>BAD</v>
          </cell>
          <cell r="AE19" t="str">
            <v>BAD</v>
          </cell>
        </row>
        <row r="20">
          <cell r="A20">
            <v>6</v>
          </cell>
          <cell r="B20" t="str">
            <v>Habibovic Admir</v>
          </cell>
          <cell r="C20" t="str">
            <v>M</v>
          </cell>
          <cell r="D20">
            <v>30848</v>
          </cell>
          <cell r="E20">
            <v>42901</v>
          </cell>
          <cell r="F20">
            <v>33</v>
          </cell>
          <cell r="G20" t="str">
            <v>Sanski Most</v>
          </cell>
          <cell r="H20" t="str">
            <v>Bosnien/Herzegowina</v>
          </cell>
          <cell r="I20" t="str">
            <v>HABIBADMI</v>
          </cell>
          <cell r="J20" t="str">
            <v/>
          </cell>
          <cell r="K20">
            <v>4566</v>
          </cell>
          <cell r="N20" t="str">
            <v>G</v>
          </cell>
          <cell r="O20" t="str">
            <v>BAD</v>
          </cell>
          <cell r="P20" t="str">
            <v>BAD</v>
          </cell>
          <cell r="Q20" t="str">
            <v>G</v>
          </cell>
          <cell r="R20" t="str">
            <v>BAD</v>
          </cell>
          <cell r="S20" t="str">
            <v>BAD</v>
          </cell>
          <cell r="T20" t="str">
            <v>G</v>
          </cell>
          <cell r="U20" t="str">
            <v>BAD</v>
          </cell>
          <cell r="V20" t="str">
            <v>BAD</v>
          </cell>
          <cell r="W20" t="str">
            <v>G</v>
          </cell>
          <cell r="X20" t="str">
            <v>BAD</v>
          </cell>
          <cell r="Y20" t="str">
            <v>BAD</v>
          </cell>
          <cell r="Z20" t="str">
            <v>G</v>
          </cell>
          <cell r="AA20" t="str">
            <v>BAD</v>
          </cell>
          <cell r="AB20" t="str">
            <v>BAD</v>
          </cell>
          <cell r="AC20" t="str">
            <v>I</v>
          </cell>
          <cell r="AD20" t="str">
            <v>BAD</v>
          </cell>
          <cell r="AE20" t="str">
            <v>BAD</v>
          </cell>
        </row>
        <row r="21">
          <cell r="A21">
            <v>7</v>
          </cell>
          <cell r="B21" t="str">
            <v>Kaluzik Helmut</v>
          </cell>
          <cell r="C21" t="str">
            <v>M</v>
          </cell>
          <cell r="D21">
            <v>23184</v>
          </cell>
          <cell r="E21">
            <v>42908</v>
          </cell>
          <cell r="F21">
            <v>54</v>
          </cell>
          <cell r="G21" t="str">
            <v>Neunkirchen</v>
          </cell>
          <cell r="H21" t="str">
            <v>Österr</v>
          </cell>
          <cell r="I21" t="str">
            <v>KALUZHELM</v>
          </cell>
          <cell r="J21" t="str">
            <v/>
          </cell>
          <cell r="K21">
            <v>4099</v>
          </cell>
          <cell r="N21" t="str">
            <v>I</v>
          </cell>
          <cell r="O21" t="str">
            <v>BAD</v>
          </cell>
          <cell r="P21" t="str">
            <v>BAD</v>
          </cell>
          <cell r="Q21" t="str">
            <v>I</v>
          </cell>
          <cell r="R21" t="str">
            <v>BAD</v>
          </cell>
          <cell r="S21" t="str">
            <v>BAD</v>
          </cell>
          <cell r="T21" t="str">
            <v>I</v>
          </cell>
          <cell r="U21" t="str">
            <v>BAD</v>
          </cell>
          <cell r="V21" t="str">
            <v>BAD</v>
          </cell>
          <cell r="W21" t="str">
            <v>I</v>
          </cell>
          <cell r="X21" t="str">
            <v>BAD</v>
          </cell>
          <cell r="Y21" t="str">
            <v>BAD</v>
          </cell>
          <cell r="Z21" t="str">
            <v>I</v>
          </cell>
          <cell r="AA21" t="str">
            <v>BAD</v>
          </cell>
          <cell r="AB21" t="str">
            <v>BAD</v>
          </cell>
          <cell r="AC21" t="str">
            <v>I</v>
          </cell>
          <cell r="AD21" t="str">
            <v>BAD</v>
          </cell>
          <cell r="AE21" t="str">
            <v>BAD</v>
          </cell>
        </row>
        <row r="22">
          <cell r="A22">
            <v>8</v>
          </cell>
          <cell r="B22" t="str">
            <v>Paylan Albin</v>
          </cell>
          <cell r="C22" t="str">
            <v>M</v>
          </cell>
          <cell r="D22">
            <v>33630</v>
          </cell>
          <cell r="E22">
            <v>42762</v>
          </cell>
          <cell r="F22">
            <v>25</v>
          </cell>
          <cell r="G22" t="str">
            <v>Mödling</v>
          </cell>
          <cell r="H22" t="str">
            <v>Österr</v>
          </cell>
          <cell r="I22" t="str">
            <v>PAYLAALBI</v>
          </cell>
          <cell r="J22" t="str">
            <v/>
          </cell>
          <cell r="K22">
            <v>4587</v>
          </cell>
          <cell r="N22" t="str">
            <v>I</v>
          </cell>
          <cell r="O22" t="str">
            <v>BAD</v>
          </cell>
          <cell r="P22" t="str">
            <v>BAD</v>
          </cell>
          <cell r="Q22" t="str">
            <v>I</v>
          </cell>
          <cell r="R22" t="str">
            <v>BAD</v>
          </cell>
          <cell r="S22" t="str">
            <v>BAD</v>
          </cell>
          <cell r="T22" t="str">
            <v>I</v>
          </cell>
          <cell r="U22" t="str">
            <v>BAD</v>
          </cell>
          <cell r="V22" t="str">
            <v>BAD</v>
          </cell>
          <cell r="W22" t="str">
            <v>I</v>
          </cell>
          <cell r="X22" t="str">
            <v>BAD</v>
          </cell>
          <cell r="Y22" t="str">
            <v>BAD</v>
          </cell>
          <cell r="Z22" t="str">
            <v>I</v>
          </cell>
          <cell r="AA22" t="str">
            <v>BAD</v>
          </cell>
          <cell r="AB22" t="str">
            <v>BAD</v>
          </cell>
          <cell r="AC22" t="str">
            <v>I</v>
          </cell>
          <cell r="AD22" t="str">
            <v>BAD</v>
          </cell>
          <cell r="AE22" t="str">
            <v>BAD</v>
          </cell>
        </row>
        <row r="23">
          <cell r="A23">
            <v>9</v>
          </cell>
          <cell r="B23" t="str">
            <v>Poucherk Maximilian</v>
          </cell>
          <cell r="C23" t="str">
            <v>M</v>
          </cell>
          <cell r="D23">
            <v>17179</v>
          </cell>
          <cell r="E23">
            <v>42747</v>
          </cell>
          <cell r="F23">
            <v>70</v>
          </cell>
          <cell r="G23" t="str">
            <v>Wien</v>
          </cell>
          <cell r="H23" t="str">
            <v>Österr</v>
          </cell>
          <cell r="I23" t="str">
            <v>POUCHMAXI</v>
          </cell>
          <cell r="J23" t="str">
            <v/>
          </cell>
          <cell r="K23">
            <v>247</v>
          </cell>
          <cell r="N23" t="str">
            <v>I</v>
          </cell>
          <cell r="O23" t="str">
            <v>BRF</v>
          </cell>
          <cell r="P23" t="str">
            <v>BRF</v>
          </cell>
          <cell r="Q23" t="str">
            <v>I</v>
          </cell>
          <cell r="R23" t="str">
            <v>BAD</v>
          </cell>
          <cell r="S23" t="str">
            <v>BAD</v>
          </cell>
          <cell r="T23" t="str">
            <v>I</v>
          </cell>
          <cell r="U23" t="str">
            <v>BAD</v>
          </cell>
          <cell r="V23" t="str">
            <v>BAD</v>
          </cell>
          <cell r="W23" t="str">
            <v>I</v>
          </cell>
          <cell r="X23" t="str">
            <v>BAD</v>
          </cell>
          <cell r="Y23" t="str">
            <v>BAD</v>
          </cell>
          <cell r="Z23" t="str">
            <v>I</v>
          </cell>
          <cell r="AA23" t="str">
            <v>BAD</v>
          </cell>
          <cell r="AB23" t="str">
            <v>BAD</v>
          </cell>
          <cell r="AC23" t="str">
            <v>I</v>
          </cell>
          <cell r="AD23" t="str">
            <v>BAD</v>
          </cell>
          <cell r="AE23" t="str">
            <v>BAD</v>
          </cell>
        </row>
        <row r="24">
          <cell r="A24">
            <v>10</v>
          </cell>
          <cell r="B24" t="str">
            <v>Rac Erne</v>
          </cell>
          <cell r="C24" t="str">
            <v>M</v>
          </cell>
          <cell r="D24">
            <v>23381</v>
          </cell>
          <cell r="E24">
            <v>42740</v>
          </cell>
          <cell r="F24">
            <v>53</v>
          </cell>
          <cell r="G24" t="str">
            <v>Mihajlovo/Jug</v>
          </cell>
          <cell r="H24" t="str">
            <v>Österr</v>
          </cell>
          <cell r="I24" t="str">
            <v>RACERNE</v>
          </cell>
          <cell r="J24" t="str">
            <v/>
          </cell>
          <cell r="K24">
            <v>2340</v>
          </cell>
          <cell r="N24" t="str">
            <v>I</v>
          </cell>
          <cell r="O24" t="str">
            <v>BAD</v>
          </cell>
          <cell r="P24" t="str">
            <v>BAD</v>
          </cell>
          <cell r="Q24" t="str">
            <v>I</v>
          </cell>
          <cell r="R24" t="str">
            <v>BAD</v>
          </cell>
          <cell r="S24" t="str">
            <v>BAD</v>
          </cell>
          <cell r="T24" t="str">
            <v/>
          </cell>
          <cell r="U24" t="str">
            <v/>
          </cell>
          <cell r="V24" t="str">
            <v/>
          </cell>
          <cell r="W24" t="str">
            <v/>
          </cell>
          <cell r="X24" t="str">
            <v/>
          </cell>
          <cell r="Y24" t="str">
            <v/>
          </cell>
          <cell r="Z24" t="str">
            <v>I</v>
          </cell>
          <cell r="AA24" t="str">
            <v>BAD</v>
          </cell>
          <cell r="AB24" t="str">
            <v>BAD</v>
          </cell>
          <cell r="AC24" t="str">
            <v>I</v>
          </cell>
          <cell r="AD24" t="str">
            <v>BAD</v>
          </cell>
          <cell r="AE24" t="str">
            <v>BAD</v>
          </cell>
        </row>
        <row r="25">
          <cell r="A25">
            <v>11</v>
          </cell>
          <cell r="B25" t="str">
            <v>Schipany Hans</v>
          </cell>
          <cell r="C25" t="str">
            <v>M</v>
          </cell>
          <cell r="D25">
            <v>13995</v>
          </cell>
          <cell r="E25">
            <v>42850</v>
          </cell>
          <cell r="F25">
            <v>79</v>
          </cell>
          <cell r="G25" t="str">
            <v>Wr. Neustadt</v>
          </cell>
          <cell r="H25" t="str">
            <v>Österr</v>
          </cell>
          <cell r="I25" t="str">
            <v>SCHIPHANS</v>
          </cell>
          <cell r="J25" t="str">
            <v/>
          </cell>
          <cell r="K25">
            <v>4122</v>
          </cell>
          <cell r="N25" t="str">
            <v/>
          </cell>
          <cell r="O25" t="str">
            <v/>
          </cell>
          <cell r="P25" t="str">
            <v/>
          </cell>
          <cell r="Q25" t="str">
            <v/>
          </cell>
          <cell r="R25" t="str">
            <v/>
          </cell>
          <cell r="S25" t="str">
            <v/>
          </cell>
          <cell r="T25" t="str">
            <v/>
          </cell>
          <cell r="U25" t="str">
            <v/>
          </cell>
          <cell r="V25" t="str">
            <v/>
          </cell>
          <cell r="W25" t="str">
            <v/>
          </cell>
          <cell r="X25" t="str">
            <v/>
          </cell>
          <cell r="Y25" t="str">
            <v/>
          </cell>
          <cell r="Z25" t="str">
            <v/>
          </cell>
          <cell r="AA25" t="str">
            <v/>
          </cell>
          <cell r="AB25" t="str">
            <v/>
          </cell>
          <cell r="AC25" t="str">
            <v>I</v>
          </cell>
          <cell r="AD25" t="str">
            <v>BAD</v>
          </cell>
          <cell r="AE25" t="str">
            <v>BAD</v>
          </cell>
        </row>
        <row r="26">
          <cell r="A26">
            <v>12</v>
          </cell>
          <cell r="B26" t="str">
            <v>Schmitz Klaus-Dieter</v>
          </cell>
          <cell r="C26" t="str">
            <v>M</v>
          </cell>
          <cell r="D26">
            <v>15268</v>
          </cell>
          <cell r="E26">
            <v>43027</v>
          </cell>
          <cell r="F26">
            <v>76</v>
          </cell>
          <cell r="G26" t="str">
            <v>Trier</v>
          </cell>
          <cell r="H26" t="str">
            <v>Deutschland</v>
          </cell>
          <cell r="I26" t="str">
            <v>SCHMIKLAU</v>
          </cell>
          <cell r="J26" t="str">
            <v/>
          </cell>
          <cell r="K26">
            <v>4361</v>
          </cell>
          <cell r="N26" t="str">
            <v/>
          </cell>
          <cell r="O26" t="str">
            <v/>
          </cell>
          <cell r="P26" t="str">
            <v/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 t="str">
            <v/>
          </cell>
          <cell r="X26" t="str">
            <v/>
          </cell>
          <cell r="Y26" t="str">
            <v/>
          </cell>
          <cell r="Z26" t="str">
            <v>G</v>
          </cell>
          <cell r="AA26" t="str">
            <v>BAD</v>
          </cell>
          <cell r="AB26" t="str">
            <v>BAD</v>
          </cell>
          <cell r="AC26" t="str">
            <v>I</v>
          </cell>
          <cell r="AD26" t="str">
            <v>BAD</v>
          </cell>
          <cell r="AE26" t="str">
            <v>BAD</v>
          </cell>
        </row>
        <row r="27">
          <cell r="A27">
            <v>13</v>
          </cell>
          <cell r="B27" t="str">
            <v>Steiner Friedrich</v>
          </cell>
          <cell r="C27" t="str">
            <v>M</v>
          </cell>
          <cell r="D27">
            <v>14445</v>
          </cell>
          <cell r="E27">
            <v>42935</v>
          </cell>
          <cell r="F27">
            <v>78</v>
          </cell>
          <cell r="G27" t="str">
            <v>Sarasdorf</v>
          </cell>
          <cell r="H27" t="str">
            <v>Österr</v>
          </cell>
          <cell r="I27" t="str">
            <v>STEINFRIE</v>
          </cell>
          <cell r="J27" t="str">
            <v/>
          </cell>
          <cell r="K27">
            <v>514</v>
          </cell>
          <cell r="N27" t="str">
            <v>I</v>
          </cell>
          <cell r="O27" t="str">
            <v>LAL</v>
          </cell>
          <cell r="P27" t="str">
            <v>LAL</v>
          </cell>
          <cell r="Q27" t="str">
            <v>I</v>
          </cell>
          <cell r="R27" t="str">
            <v>LAL</v>
          </cell>
          <cell r="S27" t="str">
            <v>LAL</v>
          </cell>
          <cell r="T27" t="str">
            <v>I</v>
          </cell>
          <cell r="U27" t="str">
            <v>BAD</v>
          </cell>
          <cell r="V27" t="str">
            <v>BAD</v>
          </cell>
          <cell r="W27" t="str">
            <v>I</v>
          </cell>
          <cell r="X27" t="str">
            <v>BAD</v>
          </cell>
          <cell r="Y27" t="str">
            <v>BAD</v>
          </cell>
          <cell r="Z27" t="str">
            <v>I</v>
          </cell>
          <cell r="AA27" t="str">
            <v>BAD</v>
          </cell>
          <cell r="AB27" t="str">
            <v>BAD</v>
          </cell>
          <cell r="AC27" t="str">
            <v>I</v>
          </cell>
          <cell r="AD27" t="str">
            <v>BAD</v>
          </cell>
          <cell r="AE27" t="str">
            <v>BAD</v>
          </cell>
        </row>
        <row r="28">
          <cell r="A28">
            <v>14</v>
          </cell>
          <cell r="B28" t="str">
            <v>Suchard Mario</v>
          </cell>
          <cell r="C28" t="str">
            <v>M</v>
          </cell>
          <cell r="D28">
            <v>26276</v>
          </cell>
          <cell r="E28">
            <v>43078</v>
          </cell>
          <cell r="F28">
            <v>46</v>
          </cell>
          <cell r="G28" t="str">
            <v>Wr. Neustadt</v>
          </cell>
          <cell r="H28" t="str">
            <v>Österr</v>
          </cell>
          <cell r="I28" t="str">
            <v>ZZZZZXXXX</v>
          </cell>
          <cell r="J28" t="str">
            <v/>
          </cell>
          <cell r="K28">
            <v>3011</v>
          </cell>
          <cell r="N28" t="str">
            <v/>
          </cell>
          <cell r="O28" t="str">
            <v/>
          </cell>
          <cell r="P28" t="str">
            <v/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 t="str">
            <v/>
          </cell>
          <cell r="W28" t="str">
            <v/>
          </cell>
          <cell r="X28" t="str">
            <v/>
          </cell>
          <cell r="Y28" t="str">
            <v/>
          </cell>
          <cell r="Z28" t="str">
            <v/>
          </cell>
          <cell r="AA28" t="str">
            <v/>
          </cell>
          <cell r="AB28" t="str">
            <v/>
          </cell>
          <cell r="AC28" t="str">
            <v>I</v>
          </cell>
          <cell r="AD28" t="str">
            <v>BAD</v>
          </cell>
          <cell r="AE28" t="str">
            <v>BAD</v>
          </cell>
        </row>
        <row r="29">
          <cell r="A29">
            <v>15</v>
          </cell>
          <cell r="B29" t="str">
            <v>Tanase Darius-Daniel</v>
          </cell>
          <cell r="C29" t="str">
            <v>M</v>
          </cell>
          <cell r="D29">
            <v>34710</v>
          </cell>
          <cell r="E29">
            <v>42746</v>
          </cell>
          <cell r="F29">
            <v>22</v>
          </cell>
          <cell r="G29" t="str">
            <v>Resita</v>
          </cell>
          <cell r="H29" t="str">
            <v>Rumänien</v>
          </cell>
          <cell r="I29" t="str">
            <v>TANASDARI</v>
          </cell>
          <cell r="J29" t="str">
            <v/>
          </cell>
          <cell r="K29">
            <v>4614</v>
          </cell>
          <cell r="N29" t="str">
            <v>G</v>
          </cell>
          <cell r="O29" t="str">
            <v>BAD</v>
          </cell>
          <cell r="P29" t="str">
            <v>BAD</v>
          </cell>
          <cell r="Q29" t="str">
            <v>G</v>
          </cell>
          <cell r="R29" t="str">
            <v>BAD</v>
          </cell>
          <cell r="S29" t="str">
            <v>BAD</v>
          </cell>
          <cell r="T29" t="str">
            <v>G</v>
          </cell>
          <cell r="U29" t="str">
            <v/>
          </cell>
          <cell r="V29" t="str">
            <v/>
          </cell>
          <cell r="W29" t="str">
            <v>G</v>
          </cell>
          <cell r="X29" t="str">
            <v>BAD</v>
          </cell>
          <cell r="Y29" t="str">
            <v>BAD</v>
          </cell>
          <cell r="Z29" t="str">
            <v>G</v>
          </cell>
          <cell r="AA29" t="str">
            <v>BAD</v>
          </cell>
          <cell r="AB29" t="str">
            <v>BAD</v>
          </cell>
          <cell r="AC29" t="str">
            <v>I</v>
          </cell>
          <cell r="AD29" t="str">
            <v>BAD</v>
          </cell>
          <cell r="AE29" t="str">
            <v>BAD</v>
          </cell>
        </row>
        <row r="30">
          <cell r="A30">
            <v>16</v>
          </cell>
          <cell r="B30" t="str">
            <v>Trnka Roland</v>
          </cell>
          <cell r="C30" t="str">
            <v>M</v>
          </cell>
          <cell r="D30">
            <v>26448</v>
          </cell>
          <cell r="E30">
            <v>42884</v>
          </cell>
          <cell r="F30">
            <v>45</v>
          </cell>
          <cell r="G30" t="str">
            <v>Baden</v>
          </cell>
          <cell r="H30" t="str">
            <v>Österr</v>
          </cell>
          <cell r="I30" t="str">
            <v>TRNKAROLA</v>
          </cell>
          <cell r="J30" t="str">
            <v/>
          </cell>
          <cell r="K30">
            <v>4613</v>
          </cell>
          <cell r="N30" t="str">
            <v>I</v>
          </cell>
          <cell r="O30" t="str">
            <v>BAD</v>
          </cell>
          <cell r="P30" t="str">
            <v>BAD</v>
          </cell>
          <cell r="Q30" t="str">
            <v>I</v>
          </cell>
          <cell r="R30" t="str">
            <v>BAD</v>
          </cell>
          <cell r="S30" t="str">
            <v>BAD</v>
          </cell>
          <cell r="T30" t="str">
            <v>I</v>
          </cell>
          <cell r="U30" t="str">
            <v>BAD</v>
          </cell>
          <cell r="V30" t="str">
            <v>BAD</v>
          </cell>
          <cell r="W30" t="str">
            <v/>
          </cell>
          <cell r="X30" t="str">
            <v/>
          </cell>
          <cell r="Y30" t="str">
            <v/>
          </cell>
          <cell r="Z30" t="str">
            <v/>
          </cell>
          <cell r="AA30" t="str">
            <v/>
          </cell>
          <cell r="AB30" t="str">
            <v/>
          </cell>
          <cell r="AC30" t="str">
            <v>I</v>
          </cell>
          <cell r="AD30" t="str">
            <v>BAD</v>
          </cell>
          <cell r="AE30" t="str">
            <v>BAD</v>
          </cell>
        </row>
        <row r="31">
          <cell r="A31">
            <v>17</v>
          </cell>
          <cell r="B31" t="str">
            <v>Ungerhofer Franz</v>
          </cell>
          <cell r="C31" t="str">
            <v>M</v>
          </cell>
          <cell r="D31">
            <v>22984</v>
          </cell>
          <cell r="E31">
            <v>43073</v>
          </cell>
          <cell r="F31">
            <v>55</v>
          </cell>
          <cell r="G31" t="str">
            <v>Neunkirchen</v>
          </cell>
          <cell r="H31" t="str">
            <v>Österr</v>
          </cell>
          <cell r="I31" t="str">
            <v>UNGERFRAN</v>
          </cell>
          <cell r="J31" t="str">
            <v/>
          </cell>
          <cell r="K31">
            <v>2861</v>
          </cell>
          <cell r="N31" t="str">
            <v>I</v>
          </cell>
          <cell r="O31" t="str">
            <v>BAD</v>
          </cell>
          <cell r="P31" t="str">
            <v>BAD</v>
          </cell>
          <cell r="Q31" t="str">
            <v>I</v>
          </cell>
          <cell r="R31" t="str">
            <v>BAD</v>
          </cell>
          <cell r="S31" t="str">
            <v>BAD</v>
          </cell>
          <cell r="T31" t="str">
            <v/>
          </cell>
          <cell r="U31" t="str">
            <v/>
          </cell>
          <cell r="V31" t="str">
            <v/>
          </cell>
          <cell r="W31" t="str">
            <v>I</v>
          </cell>
          <cell r="X31" t="str">
            <v>BAD</v>
          </cell>
          <cell r="Y31" t="str">
            <v/>
          </cell>
          <cell r="Z31" t="str">
            <v>I</v>
          </cell>
          <cell r="AA31" t="str">
            <v>BAD</v>
          </cell>
          <cell r="AB31" t="str">
            <v>BAD</v>
          </cell>
          <cell r="AC31" t="str">
            <v>I</v>
          </cell>
          <cell r="AD31" t="str">
            <v>BAD</v>
          </cell>
          <cell r="AE31" t="str">
            <v>BAD</v>
          </cell>
        </row>
        <row r="32">
          <cell r="A32">
            <v>18</v>
          </cell>
          <cell r="B32" t="str">
            <v>Bohatschek Kurt</v>
          </cell>
          <cell r="C32" t="str">
            <v>M</v>
          </cell>
          <cell r="D32">
            <v>13126</v>
          </cell>
          <cell r="E32">
            <v>43077</v>
          </cell>
          <cell r="F32">
            <v>82</v>
          </cell>
          <cell r="G32" t="str">
            <v>Wien</v>
          </cell>
          <cell r="H32" t="str">
            <v>Österr</v>
          </cell>
          <cell r="I32" t="str">
            <v>BOHATKURT</v>
          </cell>
          <cell r="J32" t="str">
            <v/>
          </cell>
          <cell r="K32">
            <v>569</v>
          </cell>
          <cell r="N32" t="str">
            <v>I</v>
          </cell>
          <cell r="O32" t="str">
            <v>BRF</v>
          </cell>
          <cell r="P32" t="str">
            <v>BRF</v>
          </cell>
          <cell r="Q32" t="str">
            <v>I</v>
          </cell>
          <cell r="R32" t="str">
            <v>BRF</v>
          </cell>
          <cell r="S32" t="str">
            <v>BRF</v>
          </cell>
          <cell r="T32" t="str">
            <v>I</v>
          </cell>
          <cell r="U32" t="str">
            <v>BRF</v>
          </cell>
          <cell r="V32" t="str">
            <v>BRF</v>
          </cell>
          <cell r="W32" t="str">
            <v>I</v>
          </cell>
          <cell r="X32" t="str">
            <v>BRF</v>
          </cell>
          <cell r="Y32" t="str">
            <v>BRF</v>
          </cell>
          <cell r="Z32" t="str">
            <v>I</v>
          </cell>
          <cell r="AA32" t="str">
            <v>BRF</v>
          </cell>
          <cell r="AB32" t="str">
            <v>BRF</v>
          </cell>
          <cell r="AC32" t="str">
            <v>I</v>
          </cell>
          <cell r="AD32" t="str">
            <v>BRF</v>
          </cell>
          <cell r="AE32" t="str">
            <v>BRF</v>
          </cell>
        </row>
        <row r="33">
          <cell r="A33">
            <v>19</v>
          </cell>
          <cell r="B33" t="str">
            <v>Bohatschek Michael</v>
          </cell>
          <cell r="C33" t="str">
            <v>M</v>
          </cell>
          <cell r="D33">
            <v>32891</v>
          </cell>
          <cell r="E33">
            <v>42753</v>
          </cell>
          <cell r="F33">
            <v>27</v>
          </cell>
          <cell r="G33" t="str">
            <v>Wien</v>
          </cell>
          <cell r="H33" t="str">
            <v>Österr   </v>
          </cell>
          <cell r="I33" t="str">
            <v>BOHATMICH</v>
          </cell>
          <cell r="J33" t="str">
            <v/>
          </cell>
          <cell r="K33">
            <v>4372</v>
          </cell>
          <cell r="N33" t="str">
            <v>I</v>
          </cell>
          <cell r="O33" t="str">
            <v>BRF</v>
          </cell>
          <cell r="P33" t="str">
            <v>BRF</v>
          </cell>
          <cell r="Q33" t="str">
            <v>I</v>
          </cell>
          <cell r="R33" t="str">
            <v>BRF</v>
          </cell>
          <cell r="S33" t="str">
            <v>BRF</v>
          </cell>
          <cell r="T33" t="str">
            <v>I</v>
          </cell>
          <cell r="U33" t="str">
            <v>BRF</v>
          </cell>
          <cell r="V33" t="str">
            <v>BRF</v>
          </cell>
          <cell r="W33" t="str">
            <v>I</v>
          </cell>
          <cell r="X33" t="str">
            <v>BRF</v>
          </cell>
          <cell r="Y33" t="str">
            <v>BRF</v>
          </cell>
          <cell r="Z33" t="str">
            <v>I</v>
          </cell>
          <cell r="AA33" t="str">
            <v>BRF</v>
          </cell>
          <cell r="AB33" t="str">
            <v>BRF</v>
          </cell>
          <cell r="AC33" t="str">
            <v>I</v>
          </cell>
          <cell r="AD33" t="str">
            <v>BRF</v>
          </cell>
          <cell r="AE33" t="str">
            <v>BRF</v>
          </cell>
        </row>
        <row r="34">
          <cell r="A34">
            <v>20</v>
          </cell>
          <cell r="B34" t="str">
            <v>Diglas Ernst</v>
          </cell>
          <cell r="C34" t="str">
            <v>M</v>
          </cell>
          <cell r="D34">
            <v>30389</v>
          </cell>
          <cell r="E34">
            <v>42808</v>
          </cell>
          <cell r="F34">
            <v>34</v>
          </cell>
          <cell r="G34" t="str">
            <v>Wien</v>
          </cell>
          <cell r="H34" t="str">
            <v>Österr</v>
          </cell>
          <cell r="I34" t="str">
            <v>DIGLAERNS</v>
          </cell>
          <cell r="J34" t="str">
            <v/>
          </cell>
          <cell r="K34">
            <v>4037</v>
          </cell>
          <cell r="N34" t="str">
            <v>I</v>
          </cell>
          <cell r="O34" t="str">
            <v>FEL</v>
          </cell>
          <cell r="P34" t="str">
            <v>FEL</v>
          </cell>
          <cell r="Q34" t="str">
            <v>I</v>
          </cell>
          <cell r="R34" t="str">
            <v>FEL</v>
          </cell>
          <cell r="S34" t="str">
            <v>FEL</v>
          </cell>
          <cell r="T34" t="str">
            <v>I</v>
          </cell>
          <cell r="U34" t="str">
            <v>FEL</v>
          </cell>
          <cell r="V34" t="str">
            <v>FEL</v>
          </cell>
          <cell r="W34" t="str">
            <v>I</v>
          </cell>
          <cell r="X34" t="str">
            <v>BRF</v>
          </cell>
          <cell r="Y34" t="str">
            <v>BRF</v>
          </cell>
          <cell r="Z34" t="str">
            <v>I</v>
          </cell>
          <cell r="AA34" t="str">
            <v>BRF</v>
          </cell>
          <cell r="AB34" t="str">
            <v>BRF</v>
          </cell>
          <cell r="AC34" t="str">
            <v>I</v>
          </cell>
          <cell r="AD34" t="str">
            <v>BRF</v>
          </cell>
          <cell r="AE34" t="str">
            <v>BRF</v>
          </cell>
        </row>
        <row r="35">
          <cell r="A35">
            <v>21</v>
          </cell>
          <cell r="B35" t="str">
            <v>Huber Herbert, sen.</v>
          </cell>
          <cell r="C35" t="str">
            <v>M</v>
          </cell>
          <cell r="D35">
            <v>19672</v>
          </cell>
          <cell r="E35">
            <v>43048</v>
          </cell>
          <cell r="F35">
            <v>64</v>
          </cell>
          <cell r="G35" t="str">
            <v>Amstetten</v>
          </cell>
          <cell r="H35" t="str">
            <v>Österr</v>
          </cell>
          <cell r="I35" t="str">
            <v>HUBERHERB</v>
          </cell>
          <cell r="J35" t="str">
            <v/>
          </cell>
          <cell r="K35">
            <v>851</v>
          </cell>
          <cell r="N35" t="str">
            <v>I</v>
          </cell>
          <cell r="O35" t="str">
            <v>BRF</v>
          </cell>
          <cell r="P35" t="str">
            <v>BRF</v>
          </cell>
          <cell r="Q35" t="str">
            <v>I</v>
          </cell>
          <cell r="R35" t="str">
            <v>BRF</v>
          </cell>
          <cell r="S35" t="str">
            <v>BRF</v>
          </cell>
          <cell r="T35" t="str">
            <v>I</v>
          </cell>
          <cell r="U35" t="str">
            <v>BRF</v>
          </cell>
          <cell r="V35" t="str">
            <v>BRF</v>
          </cell>
          <cell r="W35" t="str">
            <v>I</v>
          </cell>
          <cell r="X35" t="str">
            <v>BRF</v>
          </cell>
          <cell r="Y35" t="str">
            <v>BRF</v>
          </cell>
          <cell r="Z35" t="str">
            <v>I</v>
          </cell>
          <cell r="AA35" t="str">
            <v>BRF</v>
          </cell>
          <cell r="AB35" t="str">
            <v>BRF</v>
          </cell>
          <cell r="AC35" t="str">
            <v>I</v>
          </cell>
          <cell r="AD35" t="str">
            <v>BRF</v>
          </cell>
          <cell r="AE35" t="str">
            <v>BRF</v>
          </cell>
        </row>
        <row r="36">
          <cell r="A36">
            <v>22</v>
          </cell>
          <cell r="B36" t="str">
            <v>Huber Werner</v>
          </cell>
          <cell r="C36" t="str">
            <v>M</v>
          </cell>
          <cell r="D36">
            <v>31307</v>
          </cell>
          <cell r="E36">
            <v>42995</v>
          </cell>
          <cell r="F36">
            <v>32</v>
          </cell>
          <cell r="G36" t="str">
            <v>Mödling</v>
          </cell>
          <cell r="H36" t="str">
            <v>Österr</v>
          </cell>
          <cell r="I36" t="str">
            <v>HUBERWERN</v>
          </cell>
          <cell r="J36" t="str">
            <v/>
          </cell>
          <cell r="K36">
            <v>4136</v>
          </cell>
          <cell r="N36" t="str">
            <v>I</v>
          </cell>
          <cell r="O36" t="str">
            <v>BRF</v>
          </cell>
          <cell r="P36" t="str">
            <v>BRF</v>
          </cell>
          <cell r="Q36" t="str">
            <v>I</v>
          </cell>
          <cell r="R36" t="str">
            <v>BRF</v>
          </cell>
          <cell r="S36" t="str">
            <v>BRF</v>
          </cell>
          <cell r="T36" t="str">
            <v>I</v>
          </cell>
          <cell r="U36" t="str">
            <v>BRF</v>
          </cell>
          <cell r="V36" t="str">
            <v>BRF</v>
          </cell>
          <cell r="W36" t="str">
            <v>I</v>
          </cell>
          <cell r="X36" t="str">
            <v>BRF</v>
          </cell>
          <cell r="Y36" t="str">
            <v>BRF</v>
          </cell>
          <cell r="Z36" t="str">
            <v>I</v>
          </cell>
          <cell r="AA36" t="str">
            <v>BRF</v>
          </cell>
          <cell r="AB36" t="str">
            <v>BRF</v>
          </cell>
          <cell r="AC36" t="str">
            <v>I</v>
          </cell>
          <cell r="AD36" t="str">
            <v>BRF</v>
          </cell>
          <cell r="AE36" t="str">
            <v>BRF</v>
          </cell>
        </row>
        <row r="37">
          <cell r="A37">
            <v>23</v>
          </cell>
          <cell r="B37" t="str">
            <v>Kammerer Hannes</v>
          </cell>
          <cell r="C37" t="str">
            <v>M</v>
          </cell>
          <cell r="D37">
            <v>23316</v>
          </cell>
          <cell r="E37">
            <v>43040</v>
          </cell>
          <cell r="F37">
            <v>54</v>
          </cell>
          <cell r="G37" t="str">
            <v>Mistelbach</v>
          </cell>
          <cell r="H37" t="str">
            <v>Österr</v>
          </cell>
          <cell r="I37" t="str">
            <v>KAMMEHANN</v>
          </cell>
          <cell r="J37" t="str">
            <v/>
          </cell>
          <cell r="K37">
            <v>3654</v>
          </cell>
          <cell r="N37" t="str">
            <v>I</v>
          </cell>
          <cell r="O37" t="str">
            <v>HAU</v>
          </cell>
          <cell r="P37" t="str">
            <v>BRF</v>
          </cell>
          <cell r="Q37" t="str">
            <v>I</v>
          </cell>
          <cell r="R37" t="str">
            <v>HAU</v>
          </cell>
          <cell r="S37" t="str">
            <v>BRF</v>
          </cell>
          <cell r="T37" t="str">
            <v>I</v>
          </cell>
          <cell r="U37" t="str">
            <v>HAU</v>
          </cell>
          <cell r="V37" t="str">
            <v>BRF</v>
          </cell>
          <cell r="W37" t="str">
            <v>I</v>
          </cell>
          <cell r="X37" t="str">
            <v>HAU</v>
          </cell>
          <cell r="Y37" t="str">
            <v>BRF</v>
          </cell>
          <cell r="Z37" t="str">
            <v>I</v>
          </cell>
          <cell r="AA37" t="str">
            <v>HAU</v>
          </cell>
          <cell r="AB37" t="str">
            <v>BRF</v>
          </cell>
          <cell r="AC37" t="str">
            <v>I</v>
          </cell>
          <cell r="AD37" t="str">
            <v>HAU</v>
          </cell>
          <cell r="AE37" t="str">
            <v>BRF</v>
          </cell>
        </row>
        <row r="38">
          <cell r="A38">
            <v>24</v>
          </cell>
          <cell r="B38" t="str">
            <v>Michalko Kurt</v>
          </cell>
          <cell r="C38" t="str">
            <v>M</v>
          </cell>
          <cell r="D38">
            <v>21537</v>
          </cell>
          <cell r="E38">
            <v>42722</v>
          </cell>
          <cell r="F38">
            <v>58</v>
          </cell>
          <cell r="G38" t="str">
            <v>Salzburg</v>
          </cell>
          <cell r="H38" t="str">
            <v>Österr</v>
          </cell>
          <cell r="I38" t="str">
            <v>MICHAKURT</v>
          </cell>
          <cell r="J38" t="str">
            <v/>
          </cell>
          <cell r="K38">
            <v>785</v>
          </cell>
          <cell r="N38" t="str">
            <v>I</v>
          </cell>
          <cell r="O38" t="str">
            <v>BRF</v>
          </cell>
          <cell r="P38" t="str">
            <v>BRF</v>
          </cell>
          <cell r="Q38" t="str">
            <v>I</v>
          </cell>
          <cell r="R38" t="str">
            <v>BRF</v>
          </cell>
          <cell r="S38" t="str">
            <v>BRF</v>
          </cell>
          <cell r="T38" t="str">
            <v>I</v>
          </cell>
          <cell r="U38" t="str">
            <v>BRF</v>
          </cell>
          <cell r="V38" t="str">
            <v>BRF</v>
          </cell>
          <cell r="W38" t="str">
            <v>I</v>
          </cell>
          <cell r="X38" t="str">
            <v>BRF</v>
          </cell>
          <cell r="Y38" t="str">
            <v>BRF</v>
          </cell>
          <cell r="Z38" t="str">
            <v>I</v>
          </cell>
          <cell r="AA38" t="str">
            <v>BRF</v>
          </cell>
          <cell r="AB38" t="str">
            <v>BRF</v>
          </cell>
          <cell r="AC38" t="str">
            <v>I</v>
          </cell>
          <cell r="AD38" t="str">
            <v>BRF</v>
          </cell>
          <cell r="AE38" t="str">
            <v>BRF</v>
          </cell>
        </row>
        <row r="39">
          <cell r="A39">
            <v>25</v>
          </cell>
          <cell r="B39" t="str">
            <v>Ritter Georg</v>
          </cell>
          <cell r="C39" t="str">
            <v>M</v>
          </cell>
          <cell r="D39">
            <v>29472</v>
          </cell>
          <cell r="E39">
            <v>42986</v>
          </cell>
          <cell r="F39">
            <v>37</v>
          </cell>
          <cell r="G39" t="str">
            <v>Wien</v>
          </cell>
          <cell r="H39" t="str">
            <v>Österr</v>
          </cell>
          <cell r="I39" t="str">
            <v>RITTEGEOR</v>
          </cell>
          <cell r="J39" t="str">
            <v/>
          </cell>
          <cell r="K39">
            <v>3872</v>
          </cell>
          <cell r="N39" t="str">
            <v>I</v>
          </cell>
          <cell r="O39" t="str">
            <v>BRF</v>
          </cell>
          <cell r="P39" t="str">
            <v>BRF</v>
          </cell>
          <cell r="Q39" t="str">
            <v>I</v>
          </cell>
          <cell r="R39" t="str">
            <v>BRF</v>
          </cell>
          <cell r="S39" t="str">
            <v>BRF</v>
          </cell>
          <cell r="T39" t="str">
            <v>I</v>
          </cell>
          <cell r="U39" t="str">
            <v>BRF</v>
          </cell>
          <cell r="V39" t="str">
            <v>BRF</v>
          </cell>
          <cell r="W39" t="str">
            <v>I</v>
          </cell>
          <cell r="X39" t="str">
            <v>BRF</v>
          </cell>
          <cell r="Y39" t="str">
            <v>BRF</v>
          </cell>
          <cell r="Z39" t="str">
            <v>I</v>
          </cell>
          <cell r="AA39" t="str">
            <v>BRF</v>
          </cell>
          <cell r="AB39" t="str">
            <v>BRF</v>
          </cell>
          <cell r="AC39" t="str">
            <v>I</v>
          </cell>
          <cell r="AD39" t="str">
            <v>BRF</v>
          </cell>
          <cell r="AE39" t="str">
            <v>BRF</v>
          </cell>
        </row>
        <row r="40">
          <cell r="A40">
            <v>26</v>
          </cell>
          <cell r="B40" t="str">
            <v>Ulm Clemens</v>
          </cell>
          <cell r="C40" t="str">
            <v>M</v>
          </cell>
          <cell r="D40">
            <v>35422</v>
          </cell>
          <cell r="E40">
            <v>42727</v>
          </cell>
          <cell r="F40">
            <v>20</v>
          </cell>
          <cell r="G40" t="str">
            <v>Wien</v>
          </cell>
          <cell r="H40" t="str">
            <v>Österr   </v>
          </cell>
          <cell r="I40" t="str">
            <v>ULMCLEM</v>
          </cell>
          <cell r="J40" t="str">
            <v/>
          </cell>
          <cell r="K40">
            <v>4610</v>
          </cell>
          <cell r="N40" t="str">
            <v/>
          </cell>
          <cell r="O40" t="str">
            <v/>
          </cell>
          <cell r="P40" t="str">
            <v/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 t="str">
            <v/>
          </cell>
          <cell r="V40" t="str">
            <v/>
          </cell>
          <cell r="W40" t="str">
            <v/>
          </cell>
          <cell r="X40" t="str">
            <v/>
          </cell>
          <cell r="Y40" t="str">
            <v/>
          </cell>
          <cell r="Z40" t="str">
            <v>I</v>
          </cell>
          <cell r="AA40" t="str">
            <v>BRF</v>
          </cell>
          <cell r="AB40" t="str">
            <v>BRF</v>
          </cell>
          <cell r="AC40" t="str">
            <v>I</v>
          </cell>
          <cell r="AD40" t="str">
            <v>BRF</v>
          </cell>
          <cell r="AE40" t="str">
            <v>BRF</v>
          </cell>
        </row>
        <row r="41">
          <cell r="A41">
            <v>27</v>
          </cell>
          <cell r="B41" t="str">
            <v>Leroch Franz</v>
          </cell>
          <cell r="C41" t="str">
            <v>M</v>
          </cell>
          <cell r="D41">
            <v>18038</v>
          </cell>
          <cell r="E41">
            <v>42875</v>
          </cell>
          <cell r="F41">
            <v>68</v>
          </cell>
          <cell r="G41" t="str">
            <v>Wien</v>
          </cell>
          <cell r="H41" t="str">
            <v>Österr   </v>
          </cell>
          <cell r="I41" t="str">
            <v>LEROCFRAN</v>
          </cell>
          <cell r="J41" t="str">
            <v/>
          </cell>
          <cell r="K41">
            <v>837</v>
          </cell>
          <cell r="N41" t="str">
            <v/>
          </cell>
          <cell r="O41" t="str">
            <v/>
          </cell>
          <cell r="P41" t="str">
            <v/>
          </cell>
          <cell r="Q41" t="str">
            <v/>
          </cell>
          <cell r="R41" t="str">
            <v/>
          </cell>
          <cell r="S41" t="str">
            <v/>
          </cell>
          <cell r="T41" t="str">
            <v/>
          </cell>
          <cell r="U41" t="str">
            <v/>
          </cell>
          <cell r="V41" t="str">
            <v/>
          </cell>
          <cell r="W41" t="str">
            <v/>
          </cell>
          <cell r="X41" t="str">
            <v/>
          </cell>
          <cell r="Y41" t="str">
            <v/>
          </cell>
          <cell r="Z41" t="str">
            <v/>
          </cell>
          <cell r="AA41" t="str">
            <v/>
          </cell>
          <cell r="AB41" t="str">
            <v/>
          </cell>
          <cell r="AC41" t="str">
            <v>I</v>
          </cell>
          <cell r="AD41" t="str">
            <v>BRU</v>
          </cell>
          <cell r="AE41" t="str">
            <v>BRU</v>
          </cell>
        </row>
        <row r="42">
          <cell r="A42">
            <v>28</v>
          </cell>
          <cell r="B42" t="str">
            <v>Köck Alexander</v>
          </cell>
          <cell r="C42" t="str">
            <v>M</v>
          </cell>
          <cell r="D42">
            <v>33578</v>
          </cell>
          <cell r="E42">
            <v>43075</v>
          </cell>
          <cell r="F42">
            <v>26</v>
          </cell>
          <cell r="G42" t="str">
            <v>Mödling</v>
          </cell>
          <cell r="H42" t="str">
            <v>Österr   </v>
          </cell>
          <cell r="I42" t="str">
            <v>KÖCKALEX</v>
          </cell>
          <cell r="J42" t="str">
            <v/>
          </cell>
          <cell r="K42">
            <v>4515</v>
          </cell>
          <cell r="N42" t="str">
            <v>I</v>
          </cell>
          <cell r="O42" t="str">
            <v>BRU</v>
          </cell>
          <cell r="P42" t="str">
            <v>BRU</v>
          </cell>
          <cell r="Q42" t="str">
            <v>I</v>
          </cell>
          <cell r="R42" t="str">
            <v>BRU</v>
          </cell>
          <cell r="S42" t="str">
            <v>BRU</v>
          </cell>
          <cell r="T42" t="str">
            <v>I</v>
          </cell>
          <cell r="U42" t="str">
            <v>BRU</v>
          </cell>
          <cell r="V42" t="str">
            <v>BRU</v>
          </cell>
          <cell r="W42" t="str">
            <v>I</v>
          </cell>
          <cell r="X42" t="str">
            <v>BRU</v>
          </cell>
          <cell r="Y42" t="str">
            <v>BRU</v>
          </cell>
          <cell r="Z42" t="str">
            <v>I</v>
          </cell>
          <cell r="AA42" t="str">
            <v>BRU</v>
          </cell>
          <cell r="AB42" t="str">
            <v>BRU</v>
          </cell>
          <cell r="AC42" t="str">
            <v>I</v>
          </cell>
          <cell r="AD42" t="str">
            <v>BRU</v>
          </cell>
          <cell r="AE42" t="str">
            <v>BRU</v>
          </cell>
        </row>
        <row r="43">
          <cell r="A43">
            <v>29</v>
          </cell>
          <cell r="B43" t="str">
            <v>Müllner Karl</v>
          </cell>
          <cell r="C43" t="str">
            <v>M</v>
          </cell>
          <cell r="D43">
            <v>14622</v>
          </cell>
          <cell r="E43">
            <v>42747</v>
          </cell>
          <cell r="F43">
            <v>77</v>
          </cell>
          <cell r="G43" t="str">
            <v>Wien</v>
          </cell>
          <cell r="H43" t="str">
            <v>Österr</v>
          </cell>
          <cell r="I43" t="str">
            <v>MÜLLNKARL</v>
          </cell>
          <cell r="J43" t="str">
            <v/>
          </cell>
          <cell r="K43">
            <v>3998</v>
          </cell>
          <cell r="N43" t="str">
            <v/>
          </cell>
          <cell r="O43" t="str">
            <v/>
          </cell>
          <cell r="P43" t="str">
            <v/>
          </cell>
          <cell r="Q43" t="str">
            <v/>
          </cell>
          <cell r="R43" t="str">
            <v/>
          </cell>
          <cell r="S43" t="str">
            <v/>
          </cell>
          <cell r="T43" t="str">
            <v/>
          </cell>
          <cell r="U43" t="str">
            <v/>
          </cell>
          <cell r="V43" t="str">
            <v/>
          </cell>
          <cell r="W43" t="str">
            <v/>
          </cell>
          <cell r="X43" t="str">
            <v/>
          </cell>
          <cell r="Y43" t="str">
            <v/>
          </cell>
          <cell r="Z43" t="str">
            <v/>
          </cell>
          <cell r="AA43" t="str">
            <v/>
          </cell>
          <cell r="AB43" t="str">
            <v/>
          </cell>
          <cell r="AC43" t="str">
            <v>I</v>
          </cell>
          <cell r="AD43" t="str">
            <v>BRU</v>
          </cell>
          <cell r="AE43" t="str">
            <v>BRU</v>
          </cell>
        </row>
        <row r="44">
          <cell r="A44">
            <v>30</v>
          </cell>
          <cell r="B44" t="str">
            <v>Petrik Fritz</v>
          </cell>
          <cell r="C44" t="str">
            <v>M</v>
          </cell>
          <cell r="D44">
            <v>19806</v>
          </cell>
          <cell r="E44">
            <v>42817</v>
          </cell>
          <cell r="F44">
            <v>63</v>
          </cell>
          <cell r="G44" t="str">
            <v>Riegersburg</v>
          </cell>
          <cell r="H44" t="str">
            <v>Österr</v>
          </cell>
          <cell r="I44" t="str">
            <v>PETRIFRIT</v>
          </cell>
          <cell r="J44" t="str">
            <v/>
          </cell>
          <cell r="K44">
            <v>3449</v>
          </cell>
          <cell r="N44" t="str">
            <v>I</v>
          </cell>
          <cell r="O44" t="str">
            <v>BRU</v>
          </cell>
          <cell r="P44" t="str">
            <v>BRU</v>
          </cell>
          <cell r="Q44" t="str">
            <v>I</v>
          </cell>
          <cell r="R44" t="str">
            <v>BRU</v>
          </cell>
          <cell r="S44" t="str">
            <v>BRU</v>
          </cell>
          <cell r="T44" t="str">
            <v>I</v>
          </cell>
          <cell r="U44" t="str">
            <v>BRU</v>
          </cell>
          <cell r="V44" t="str">
            <v>BRU</v>
          </cell>
          <cell r="W44" t="str">
            <v>I</v>
          </cell>
          <cell r="X44" t="str">
            <v>BRU</v>
          </cell>
          <cell r="Y44" t="str">
            <v>BRU</v>
          </cell>
          <cell r="Z44" t="str">
            <v>I</v>
          </cell>
          <cell r="AA44" t="str">
            <v>BRU</v>
          </cell>
          <cell r="AB44" t="str">
            <v>BRU</v>
          </cell>
          <cell r="AC44" t="str">
            <v>I</v>
          </cell>
          <cell r="AD44" t="str">
            <v>BRU</v>
          </cell>
          <cell r="AE44" t="str">
            <v>BRU</v>
          </cell>
        </row>
        <row r="45">
          <cell r="A45">
            <v>31</v>
          </cell>
          <cell r="B45" t="str">
            <v>Petrik Harald</v>
          </cell>
          <cell r="C45" t="str">
            <v>M</v>
          </cell>
          <cell r="D45">
            <v>27605</v>
          </cell>
          <cell r="E45">
            <v>42946</v>
          </cell>
          <cell r="F45">
            <v>42</v>
          </cell>
          <cell r="G45" t="str">
            <v>Wien</v>
          </cell>
          <cell r="H45" t="str">
            <v>Österr</v>
          </cell>
          <cell r="I45" t="str">
            <v>PETRIHARA</v>
          </cell>
          <cell r="J45" t="str">
            <v/>
          </cell>
          <cell r="K45">
            <v>4017</v>
          </cell>
          <cell r="N45" t="str">
            <v>I</v>
          </cell>
          <cell r="O45" t="str">
            <v>NW</v>
          </cell>
          <cell r="P45" t="str">
            <v>NW </v>
          </cell>
          <cell r="Q45" t="str">
            <v>I</v>
          </cell>
          <cell r="R45" t="str">
            <v>NW</v>
          </cell>
          <cell r="S45" t="str">
            <v>NW </v>
          </cell>
          <cell r="T45" t="str">
            <v>I</v>
          </cell>
          <cell r="U45" t="str">
            <v>BRU</v>
          </cell>
          <cell r="V45" t="str">
            <v>BRU</v>
          </cell>
          <cell r="W45" t="str">
            <v>I</v>
          </cell>
          <cell r="X45" t="str">
            <v>BRU</v>
          </cell>
          <cell r="Y45" t="str">
            <v>BRU</v>
          </cell>
          <cell r="Z45" t="str">
            <v>I</v>
          </cell>
          <cell r="AA45" t="str">
            <v>BRU</v>
          </cell>
          <cell r="AB45" t="str">
            <v>BRU</v>
          </cell>
          <cell r="AC45" t="str">
            <v>I</v>
          </cell>
          <cell r="AD45" t="str">
            <v>BRU</v>
          </cell>
          <cell r="AE45" t="str">
            <v>BRU</v>
          </cell>
        </row>
        <row r="46">
          <cell r="A46">
            <v>32</v>
          </cell>
          <cell r="B46" t="str">
            <v>Pomberg Johann</v>
          </cell>
          <cell r="C46" t="str">
            <v>M</v>
          </cell>
          <cell r="D46">
            <v>19339</v>
          </cell>
          <cell r="E46">
            <v>42715</v>
          </cell>
          <cell r="F46">
            <v>64</v>
          </cell>
          <cell r="G46" t="str">
            <v>Schrötten/Stm</v>
          </cell>
          <cell r="H46" t="str">
            <v>Österr</v>
          </cell>
          <cell r="I46" t="str">
            <v>POMBEJOHA</v>
          </cell>
          <cell r="J46" t="str">
            <v/>
          </cell>
          <cell r="K46">
            <v>2452</v>
          </cell>
          <cell r="N46" t="str">
            <v>I</v>
          </cell>
          <cell r="O46" t="str">
            <v>BRF</v>
          </cell>
          <cell r="P46" t="str">
            <v>BRF</v>
          </cell>
          <cell r="Q46" t="str">
            <v>I</v>
          </cell>
          <cell r="R46" t="str">
            <v>BRF</v>
          </cell>
          <cell r="S46" t="str">
            <v>BRF</v>
          </cell>
          <cell r="T46" t="str">
            <v>I</v>
          </cell>
          <cell r="U46" t="str">
            <v>BRF</v>
          </cell>
          <cell r="V46" t="str">
            <v>BRF</v>
          </cell>
          <cell r="W46" t="str">
            <v>I</v>
          </cell>
          <cell r="X46" t="str">
            <v>BRF</v>
          </cell>
          <cell r="Y46" t="str">
            <v>BRF</v>
          </cell>
          <cell r="Z46" t="str">
            <v>I</v>
          </cell>
          <cell r="AA46" t="str">
            <v>BRU</v>
          </cell>
          <cell r="AB46" t="str">
            <v>BRU</v>
          </cell>
          <cell r="AC46" t="str">
            <v>I</v>
          </cell>
          <cell r="AD46" t="str">
            <v>BRU</v>
          </cell>
          <cell r="AE46" t="str">
            <v>BRU</v>
          </cell>
        </row>
        <row r="47">
          <cell r="A47">
            <v>33</v>
          </cell>
          <cell r="B47" t="str">
            <v>Rumsauer Rudolf</v>
          </cell>
          <cell r="C47" t="str">
            <v>M</v>
          </cell>
          <cell r="D47">
            <v>12114</v>
          </cell>
          <cell r="E47">
            <v>42795</v>
          </cell>
          <cell r="F47">
            <v>84</v>
          </cell>
          <cell r="G47" t="str">
            <v>Wien</v>
          </cell>
          <cell r="H47" t="str">
            <v>Österr</v>
          </cell>
          <cell r="I47" t="str">
            <v>RUMSARUDO</v>
          </cell>
          <cell r="J47" t="str">
            <v/>
          </cell>
          <cell r="K47">
            <v>4261</v>
          </cell>
          <cell r="N47" t="str">
            <v/>
          </cell>
          <cell r="O47" t="str">
            <v/>
          </cell>
          <cell r="P47" t="str">
            <v/>
          </cell>
          <cell r="Q47" t="str">
            <v/>
          </cell>
          <cell r="R47" t="str">
            <v/>
          </cell>
          <cell r="S47" t="str">
            <v/>
          </cell>
          <cell r="T47" t="str">
            <v/>
          </cell>
          <cell r="U47" t="str">
            <v/>
          </cell>
          <cell r="V47" t="str">
            <v/>
          </cell>
          <cell r="W47" t="str">
            <v/>
          </cell>
          <cell r="X47" t="str">
            <v/>
          </cell>
          <cell r="Y47" t="str">
            <v/>
          </cell>
          <cell r="Z47" t="str">
            <v/>
          </cell>
          <cell r="AA47" t="str">
            <v/>
          </cell>
          <cell r="AB47" t="str">
            <v/>
          </cell>
          <cell r="AC47" t="str">
            <v>I</v>
          </cell>
          <cell r="AD47" t="str">
            <v>BRU</v>
          </cell>
          <cell r="AE47" t="str">
            <v>BRU</v>
          </cell>
        </row>
        <row r="48">
          <cell r="A48">
            <v>34</v>
          </cell>
          <cell r="B48" t="str">
            <v>Savonith Markus</v>
          </cell>
          <cell r="C48" t="str">
            <v>M</v>
          </cell>
          <cell r="D48">
            <v>28730</v>
          </cell>
          <cell r="E48">
            <v>42975</v>
          </cell>
          <cell r="F48">
            <v>39</v>
          </cell>
          <cell r="G48" t="str">
            <v>Mödling</v>
          </cell>
          <cell r="H48" t="str">
            <v>Österr</v>
          </cell>
          <cell r="I48" t="str">
            <v>SAVONMARK</v>
          </cell>
          <cell r="J48" t="str">
            <v/>
          </cell>
          <cell r="K48">
            <v>4072</v>
          </cell>
          <cell r="N48" t="str">
            <v>I</v>
          </cell>
          <cell r="O48" t="str">
            <v>BRU</v>
          </cell>
          <cell r="P48" t="str">
            <v>BRU</v>
          </cell>
          <cell r="Q48" t="str">
            <v>I</v>
          </cell>
          <cell r="R48" t="str">
            <v>BRU</v>
          </cell>
          <cell r="S48" t="str">
            <v>BRU</v>
          </cell>
          <cell r="T48" t="str">
            <v>I</v>
          </cell>
          <cell r="U48" t="str">
            <v>BRU</v>
          </cell>
          <cell r="V48" t="str">
            <v>BRU</v>
          </cell>
          <cell r="W48" t="str">
            <v>I</v>
          </cell>
          <cell r="X48" t="str">
            <v>BRU</v>
          </cell>
          <cell r="Y48" t="str">
            <v>BRU</v>
          </cell>
          <cell r="Z48" t="str">
            <v>I</v>
          </cell>
          <cell r="AA48" t="str">
            <v>BRU</v>
          </cell>
          <cell r="AB48" t="str">
            <v>BRU</v>
          </cell>
          <cell r="AC48" t="str">
            <v>I</v>
          </cell>
          <cell r="AD48" t="str">
            <v>BRU</v>
          </cell>
          <cell r="AE48" t="str">
            <v>BRU</v>
          </cell>
        </row>
        <row r="49">
          <cell r="A49">
            <v>35</v>
          </cell>
          <cell r="B49" t="str">
            <v>Savonith Wolfgang</v>
          </cell>
          <cell r="C49" t="str">
            <v>M</v>
          </cell>
          <cell r="D49">
            <v>15966</v>
          </cell>
          <cell r="E49">
            <v>42995</v>
          </cell>
          <cell r="F49">
            <v>74</v>
          </cell>
          <cell r="G49" t="str">
            <v>Ma. Enzersdorf</v>
          </cell>
          <cell r="H49" t="str">
            <v>Österr</v>
          </cell>
          <cell r="I49" t="str">
            <v>SAVONWOLF</v>
          </cell>
          <cell r="J49" t="str">
            <v/>
          </cell>
          <cell r="K49">
            <v>524</v>
          </cell>
          <cell r="N49" t="str">
            <v>I</v>
          </cell>
          <cell r="O49" t="str">
            <v>BRU</v>
          </cell>
          <cell r="P49" t="str">
            <v>BRU</v>
          </cell>
          <cell r="Q49" t="str">
            <v>I</v>
          </cell>
          <cell r="R49" t="str">
            <v>BRU</v>
          </cell>
          <cell r="S49" t="str">
            <v>BRU</v>
          </cell>
          <cell r="T49" t="str">
            <v>I</v>
          </cell>
          <cell r="U49" t="str">
            <v>BRU</v>
          </cell>
          <cell r="V49" t="str">
            <v>BRU</v>
          </cell>
          <cell r="W49" t="str">
            <v>I</v>
          </cell>
          <cell r="X49" t="str">
            <v>BRU</v>
          </cell>
          <cell r="Y49" t="str">
            <v>BRU</v>
          </cell>
          <cell r="Z49" t="str">
            <v>I</v>
          </cell>
          <cell r="AA49" t="str">
            <v>BRU</v>
          </cell>
          <cell r="AB49" t="str">
            <v>BRU</v>
          </cell>
          <cell r="AC49" t="str">
            <v>I</v>
          </cell>
          <cell r="AD49" t="str">
            <v>BRU</v>
          </cell>
          <cell r="AE49" t="str">
            <v>BRU</v>
          </cell>
        </row>
        <row r="50">
          <cell r="A50">
            <v>36</v>
          </cell>
          <cell r="B50" t="str">
            <v>Schindler Helmut</v>
          </cell>
          <cell r="C50" t="str">
            <v>M</v>
          </cell>
          <cell r="D50">
            <v>27163</v>
          </cell>
          <cell r="E50">
            <v>42869</v>
          </cell>
          <cell r="F50">
            <v>43</v>
          </cell>
          <cell r="G50" t="str">
            <v>Mödling</v>
          </cell>
          <cell r="H50" t="str">
            <v>Österr</v>
          </cell>
          <cell r="I50" t="str">
            <v>SCHINHELM</v>
          </cell>
          <cell r="J50" t="str">
            <v/>
          </cell>
          <cell r="K50">
            <v>4019</v>
          </cell>
          <cell r="N50" t="str">
            <v>I</v>
          </cell>
          <cell r="O50" t="str">
            <v>BRF</v>
          </cell>
          <cell r="P50" t="str">
            <v>BRF</v>
          </cell>
          <cell r="Q50" t="str">
            <v>I</v>
          </cell>
          <cell r="R50" t="str">
            <v>BRU</v>
          </cell>
          <cell r="S50" t="str">
            <v>BRU</v>
          </cell>
          <cell r="T50" t="str">
            <v/>
          </cell>
          <cell r="U50" t="str">
            <v/>
          </cell>
          <cell r="V50" t="str">
            <v/>
          </cell>
          <cell r="W50" t="str">
            <v>I</v>
          </cell>
          <cell r="X50" t="str">
            <v>BRU</v>
          </cell>
          <cell r="Y50" t="str">
            <v>BRU</v>
          </cell>
          <cell r="Z50" t="str">
            <v>I</v>
          </cell>
          <cell r="AA50" t="str">
            <v>BRU</v>
          </cell>
          <cell r="AB50" t="str">
            <v>BRU</v>
          </cell>
          <cell r="AC50" t="str">
            <v>I</v>
          </cell>
          <cell r="AD50" t="str">
            <v>BRU</v>
          </cell>
          <cell r="AE50" t="str">
            <v>BRU</v>
          </cell>
        </row>
        <row r="51">
          <cell r="A51">
            <v>37</v>
          </cell>
          <cell r="B51" t="str">
            <v>Sukopp Lena</v>
          </cell>
          <cell r="C51" t="str">
            <v>W</v>
          </cell>
          <cell r="D51">
            <v>32327</v>
          </cell>
          <cell r="E51">
            <v>42919</v>
          </cell>
          <cell r="F51">
            <v>29</v>
          </cell>
          <cell r="G51" t="str">
            <v>Wien</v>
          </cell>
          <cell r="H51" t="str">
            <v>Österr</v>
          </cell>
          <cell r="I51" t="str">
            <v>SUKOPLENA</v>
          </cell>
          <cell r="J51" t="str">
            <v/>
          </cell>
          <cell r="K51">
            <v>4309</v>
          </cell>
          <cell r="N51" t="str">
            <v>I</v>
          </cell>
          <cell r="O51" t="str">
            <v>BRU</v>
          </cell>
          <cell r="P51" t="str">
            <v>BRU</v>
          </cell>
          <cell r="Q51" t="str">
            <v>I</v>
          </cell>
          <cell r="R51" t="str">
            <v>BRU</v>
          </cell>
          <cell r="S51" t="str">
            <v>BRU</v>
          </cell>
          <cell r="T51" t="str">
            <v>I</v>
          </cell>
          <cell r="U51" t="str">
            <v>BRU</v>
          </cell>
          <cell r="V51" t="str">
            <v>BRU</v>
          </cell>
          <cell r="W51" t="str">
            <v>I</v>
          </cell>
          <cell r="X51" t="str">
            <v>BRU</v>
          </cell>
          <cell r="Y51" t="str">
            <v>BRU</v>
          </cell>
          <cell r="Z51" t="str">
            <v>I</v>
          </cell>
          <cell r="AA51" t="str">
            <v>BRU</v>
          </cell>
          <cell r="AB51" t="str">
            <v>BRU</v>
          </cell>
          <cell r="AC51" t="str">
            <v>I</v>
          </cell>
          <cell r="AD51" t="str">
            <v>BRU</v>
          </cell>
          <cell r="AE51" t="str">
            <v>BRU</v>
          </cell>
        </row>
        <row r="52">
          <cell r="A52">
            <v>38</v>
          </cell>
          <cell r="B52" t="str">
            <v>Sukopp Raphael</v>
          </cell>
          <cell r="C52" t="str">
            <v>M</v>
          </cell>
          <cell r="D52">
            <v>33273</v>
          </cell>
          <cell r="E52">
            <v>42770</v>
          </cell>
          <cell r="F52">
            <v>26</v>
          </cell>
          <cell r="G52" t="str">
            <v>Wien</v>
          </cell>
          <cell r="H52" t="str">
            <v>Österr   </v>
          </cell>
          <cell r="I52" t="str">
            <v>SUKOPRAPH</v>
          </cell>
          <cell r="J52" t="str">
            <v/>
          </cell>
          <cell r="K52">
            <v>4376</v>
          </cell>
          <cell r="N52" t="str">
            <v>I</v>
          </cell>
          <cell r="O52" t="str">
            <v>BRU</v>
          </cell>
          <cell r="P52" t="str">
            <v>BRU</v>
          </cell>
          <cell r="Q52" t="str">
            <v>I</v>
          </cell>
          <cell r="R52" t="str">
            <v>BRU</v>
          </cell>
          <cell r="S52" t="str">
            <v>BRU</v>
          </cell>
          <cell r="T52" t="str">
            <v/>
          </cell>
          <cell r="U52" t="str">
            <v/>
          </cell>
          <cell r="V52" t="str">
            <v/>
          </cell>
          <cell r="W52" t="str">
            <v/>
          </cell>
          <cell r="X52" t="str">
            <v/>
          </cell>
          <cell r="Y52" t="str">
            <v/>
          </cell>
          <cell r="Z52" t="str">
            <v>I</v>
          </cell>
          <cell r="AA52" t="str">
            <v>BRU</v>
          </cell>
          <cell r="AB52" t="str">
            <v>BRU</v>
          </cell>
          <cell r="AC52" t="str">
            <v>I</v>
          </cell>
          <cell r="AD52" t="str">
            <v>BRU</v>
          </cell>
          <cell r="AE52" t="str">
            <v>BRU</v>
          </cell>
        </row>
        <row r="53">
          <cell r="A53">
            <v>39</v>
          </cell>
          <cell r="B53" t="str">
            <v>Toth Christopher</v>
          </cell>
          <cell r="C53" t="str">
            <v>M</v>
          </cell>
          <cell r="D53">
            <v>33463</v>
          </cell>
          <cell r="E53">
            <v>42960</v>
          </cell>
          <cell r="F53">
            <v>26</v>
          </cell>
          <cell r="G53" t="str">
            <v>Mödling</v>
          </cell>
          <cell r="H53" t="str">
            <v>Österr</v>
          </cell>
          <cell r="I53" t="str">
            <v>TOTHCHRI</v>
          </cell>
          <cell r="J53" t="str">
            <v/>
          </cell>
          <cell r="K53">
            <v>4509</v>
          </cell>
          <cell r="N53" t="str">
            <v>I</v>
          </cell>
          <cell r="O53" t="str">
            <v>VÖD</v>
          </cell>
          <cell r="P53" t="str">
            <v>VÖD</v>
          </cell>
          <cell r="Q53" t="str">
            <v>I</v>
          </cell>
          <cell r="R53" t="str">
            <v>VÖD</v>
          </cell>
          <cell r="S53" t="str">
            <v>VÖD</v>
          </cell>
          <cell r="T53" t="str">
            <v>I</v>
          </cell>
          <cell r="U53" t="str">
            <v>VÖD</v>
          </cell>
          <cell r="V53" t="str">
            <v>VÖD</v>
          </cell>
          <cell r="W53" t="str">
            <v>I</v>
          </cell>
          <cell r="X53" t="str">
            <v>BRU</v>
          </cell>
          <cell r="Y53" t="str">
            <v>BRU</v>
          </cell>
          <cell r="Z53" t="str">
            <v>I</v>
          </cell>
          <cell r="AA53" t="str">
            <v>BRU</v>
          </cell>
          <cell r="AB53" t="str">
            <v>BRU</v>
          </cell>
          <cell r="AC53" t="str">
            <v>I</v>
          </cell>
          <cell r="AD53" t="str">
            <v>BRU</v>
          </cell>
          <cell r="AE53" t="str">
            <v>BRU</v>
          </cell>
        </row>
        <row r="54">
          <cell r="A54">
            <v>40</v>
          </cell>
          <cell r="B54" t="str">
            <v>Beilschmied Michael</v>
          </cell>
          <cell r="C54" t="str">
            <v>M</v>
          </cell>
          <cell r="D54">
            <v>28023</v>
          </cell>
          <cell r="E54">
            <v>42998</v>
          </cell>
          <cell r="F54">
            <v>41</v>
          </cell>
          <cell r="G54" t="str">
            <v>St. Pölten</v>
          </cell>
          <cell r="H54" t="str">
            <v>Österr</v>
          </cell>
          <cell r="I54" t="str">
            <v>BEILSMICH</v>
          </cell>
          <cell r="J54" t="str">
            <v/>
          </cell>
          <cell r="K54">
            <v>3494</v>
          </cell>
          <cell r="N54" t="str">
            <v/>
          </cell>
          <cell r="O54" t="str">
            <v/>
          </cell>
          <cell r="P54" t="str">
            <v/>
          </cell>
          <cell r="Q54" t="str">
            <v/>
          </cell>
          <cell r="R54" t="str">
            <v/>
          </cell>
          <cell r="S54" t="str">
            <v/>
          </cell>
          <cell r="T54" t="str">
            <v>I</v>
          </cell>
          <cell r="U54" t="str">
            <v>HAR</v>
          </cell>
          <cell r="V54" t="str">
            <v>HAR</v>
          </cell>
          <cell r="W54" t="str">
            <v>I</v>
          </cell>
          <cell r="X54" t="str">
            <v>HAR</v>
          </cell>
          <cell r="Y54" t="str">
            <v>HAR</v>
          </cell>
          <cell r="Z54" t="str">
            <v>I</v>
          </cell>
          <cell r="AA54" t="str">
            <v>HAR</v>
          </cell>
          <cell r="AB54" t="str">
            <v>HAR</v>
          </cell>
          <cell r="AC54" t="str">
            <v>I</v>
          </cell>
          <cell r="AD54" t="str">
            <v>HAR</v>
          </cell>
          <cell r="AE54" t="str">
            <v>HAR</v>
          </cell>
        </row>
        <row r="55">
          <cell r="A55">
            <v>41</v>
          </cell>
          <cell r="B55" t="str">
            <v>Fleischer Manfred</v>
          </cell>
          <cell r="C55" t="str">
            <v>M</v>
          </cell>
          <cell r="D55">
            <v>32628</v>
          </cell>
          <cell r="E55">
            <v>42855</v>
          </cell>
          <cell r="F55">
            <v>28</v>
          </cell>
          <cell r="G55" t="str">
            <v>St. Pölten</v>
          </cell>
          <cell r="H55" t="str">
            <v>Österr</v>
          </cell>
          <cell r="I55" t="str">
            <v>FLEISMANF</v>
          </cell>
          <cell r="J55" t="str">
            <v/>
          </cell>
          <cell r="K55">
            <v>4313</v>
          </cell>
          <cell r="N55" t="str">
            <v>I</v>
          </cell>
          <cell r="O55" t="str">
            <v>HAR</v>
          </cell>
          <cell r="P55" t="str">
            <v>HAR</v>
          </cell>
          <cell r="Q55" t="str">
            <v>I</v>
          </cell>
          <cell r="R55" t="str">
            <v>HAR</v>
          </cell>
          <cell r="S55" t="str">
            <v>HAR</v>
          </cell>
          <cell r="T55" t="str">
            <v>I</v>
          </cell>
          <cell r="U55" t="str">
            <v>HAR</v>
          </cell>
          <cell r="V55" t="str">
            <v>HAR</v>
          </cell>
          <cell r="W55" t="str">
            <v>I</v>
          </cell>
          <cell r="X55" t="str">
            <v>HAR</v>
          </cell>
          <cell r="Y55" t="str">
            <v>HAR</v>
          </cell>
          <cell r="Z55" t="str">
            <v>I</v>
          </cell>
          <cell r="AA55" t="str">
            <v>HAR</v>
          </cell>
          <cell r="AB55" t="str">
            <v>HAR</v>
          </cell>
          <cell r="AC55" t="str">
            <v>I</v>
          </cell>
          <cell r="AD55" t="str">
            <v>HAR</v>
          </cell>
          <cell r="AE55" t="str">
            <v>HAR</v>
          </cell>
        </row>
        <row r="56">
          <cell r="A56">
            <v>42</v>
          </cell>
          <cell r="B56" t="str">
            <v>Klutz Marco</v>
          </cell>
          <cell r="C56" t="str">
            <v>M</v>
          </cell>
          <cell r="D56">
            <v>37768</v>
          </cell>
          <cell r="E56">
            <v>42882</v>
          </cell>
          <cell r="F56">
            <v>14</v>
          </cell>
          <cell r="G56" t="str">
            <v>Wien</v>
          </cell>
          <cell r="H56" t="str">
            <v>Österr</v>
          </cell>
          <cell r="I56" t="str">
            <v>KLUTZMARC</v>
          </cell>
          <cell r="J56" t="str">
            <v>M388</v>
          </cell>
          <cell r="N56" t="str">
            <v>I</v>
          </cell>
          <cell r="O56" t="str">
            <v>GOL</v>
          </cell>
          <cell r="P56" t="str">
            <v>GOL</v>
          </cell>
          <cell r="Q56" t="str">
            <v>I</v>
          </cell>
          <cell r="R56" t="str">
            <v>GOL</v>
          </cell>
          <cell r="S56" t="str">
            <v>GOL</v>
          </cell>
          <cell r="T56" t="str">
            <v>I</v>
          </cell>
          <cell r="U56" t="str">
            <v>GOL</v>
          </cell>
          <cell r="V56" t="str">
            <v>GOL</v>
          </cell>
          <cell r="W56" t="str">
            <v>I</v>
          </cell>
          <cell r="X56" t="str">
            <v>GOL</v>
          </cell>
          <cell r="Y56" t="str">
            <v>GOL</v>
          </cell>
          <cell r="Z56" t="str">
            <v>I</v>
          </cell>
          <cell r="AA56" t="str">
            <v>PSV</v>
          </cell>
          <cell r="AB56" t="str">
            <v>PSV</v>
          </cell>
        </row>
        <row r="57">
          <cell r="A57">
            <v>43</v>
          </cell>
          <cell r="B57" t="str">
            <v>Grubmüller Jürgen</v>
          </cell>
          <cell r="C57" t="str">
            <v>M</v>
          </cell>
          <cell r="D57">
            <v>29949</v>
          </cell>
          <cell r="E57">
            <v>42733</v>
          </cell>
          <cell r="F57">
            <v>35</v>
          </cell>
          <cell r="G57" t="str">
            <v>St. Pölten</v>
          </cell>
          <cell r="H57" t="str">
            <v>Österr</v>
          </cell>
          <cell r="I57" t="str">
            <v>GRUBMJÜRG</v>
          </cell>
          <cell r="J57" t="str">
            <v/>
          </cell>
          <cell r="K57">
            <v>4231</v>
          </cell>
          <cell r="N57" t="str">
            <v>I</v>
          </cell>
          <cell r="O57" t="str">
            <v>RAN</v>
          </cell>
          <cell r="P57" t="str">
            <v>RAN</v>
          </cell>
          <cell r="Q57" t="str">
            <v>I</v>
          </cell>
          <cell r="R57" t="str">
            <v>HAR</v>
          </cell>
          <cell r="S57" t="str">
            <v>HAR</v>
          </cell>
          <cell r="T57" t="str">
            <v>I</v>
          </cell>
          <cell r="U57" t="str">
            <v>HAR</v>
          </cell>
          <cell r="V57" t="str">
            <v>HAR</v>
          </cell>
          <cell r="W57" t="str">
            <v>I</v>
          </cell>
          <cell r="X57" t="str">
            <v>HAR</v>
          </cell>
          <cell r="Y57" t="str">
            <v>HAR</v>
          </cell>
          <cell r="Z57" t="str">
            <v>I</v>
          </cell>
          <cell r="AA57" t="str">
            <v>HAR</v>
          </cell>
          <cell r="AB57" t="str">
            <v>HAR</v>
          </cell>
          <cell r="AC57" t="str">
            <v>I</v>
          </cell>
          <cell r="AD57" t="str">
            <v>HAR</v>
          </cell>
          <cell r="AE57" t="str">
            <v>HAR</v>
          </cell>
        </row>
        <row r="58">
          <cell r="A58">
            <v>44</v>
          </cell>
          <cell r="B58" t="str">
            <v>Kickinger Nico</v>
          </cell>
          <cell r="C58" t="str">
            <v>M</v>
          </cell>
          <cell r="D58">
            <v>34255</v>
          </cell>
          <cell r="E58">
            <v>43021</v>
          </cell>
          <cell r="F58">
            <v>24</v>
          </cell>
          <cell r="G58" t="str">
            <v>St. Pölten</v>
          </cell>
          <cell r="H58" t="str">
            <v>Österr   </v>
          </cell>
          <cell r="I58" t="str">
            <v>KICKINICO</v>
          </cell>
          <cell r="J58" t="str">
            <v/>
          </cell>
          <cell r="K58">
            <v>4508</v>
          </cell>
          <cell r="N58" t="str">
            <v/>
          </cell>
          <cell r="O58" t="str">
            <v/>
          </cell>
          <cell r="P58" t="str">
            <v/>
          </cell>
          <cell r="Q58" t="str">
            <v/>
          </cell>
          <cell r="R58" t="str">
            <v/>
          </cell>
          <cell r="S58" t="str">
            <v/>
          </cell>
          <cell r="T58" t="str">
            <v/>
          </cell>
          <cell r="U58" t="str">
            <v/>
          </cell>
          <cell r="V58" t="str">
            <v/>
          </cell>
          <cell r="W58" t="str">
            <v/>
          </cell>
          <cell r="X58" t="str">
            <v/>
          </cell>
          <cell r="Y58" t="str">
            <v/>
          </cell>
          <cell r="Z58" t="str">
            <v/>
          </cell>
          <cell r="AA58" t="str">
            <v/>
          </cell>
          <cell r="AB58" t="str">
            <v/>
          </cell>
          <cell r="AC58" t="str">
            <v>I</v>
          </cell>
          <cell r="AD58" t="str">
            <v>HAR</v>
          </cell>
          <cell r="AE58" t="str">
            <v>HAR</v>
          </cell>
        </row>
        <row r="59">
          <cell r="A59">
            <v>45</v>
          </cell>
          <cell r="B59" t="str">
            <v>Langhammer Michael</v>
          </cell>
          <cell r="C59" t="str">
            <v>M</v>
          </cell>
          <cell r="D59">
            <v>22767</v>
          </cell>
          <cell r="E59">
            <v>42856</v>
          </cell>
          <cell r="F59">
            <v>55</v>
          </cell>
          <cell r="G59" t="str">
            <v>Wien</v>
          </cell>
          <cell r="H59" t="str">
            <v>Österr</v>
          </cell>
          <cell r="I59" t="str">
            <v>LANGHMICH</v>
          </cell>
          <cell r="J59" t="str">
            <v/>
          </cell>
          <cell r="K59">
            <v>2317</v>
          </cell>
          <cell r="N59" t="str">
            <v/>
          </cell>
          <cell r="O59" t="str">
            <v/>
          </cell>
          <cell r="P59" t="str">
            <v/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 t="str">
            <v/>
          </cell>
          <cell r="X59" t="str">
            <v/>
          </cell>
          <cell r="Y59" t="str">
            <v/>
          </cell>
          <cell r="Z59" t="str">
            <v/>
          </cell>
          <cell r="AA59" t="str">
            <v/>
          </cell>
          <cell r="AB59" t="str">
            <v/>
          </cell>
          <cell r="AC59" t="str">
            <v>I</v>
          </cell>
          <cell r="AD59" t="str">
            <v>HAR</v>
          </cell>
          <cell r="AE59" t="str">
            <v>HAR</v>
          </cell>
        </row>
        <row r="60">
          <cell r="A60">
            <v>46</v>
          </cell>
          <cell r="B60" t="str">
            <v>Luiskandl Roman</v>
          </cell>
          <cell r="C60" t="str">
            <v>M</v>
          </cell>
          <cell r="D60">
            <v>26437</v>
          </cell>
          <cell r="E60">
            <v>42873</v>
          </cell>
          <cell r="F60">
            <v>45</v>
          </cell>
          <cell r="G60" t="str">
            <v>St. Pölten</v>
          </cell>
          <cell r="H60" t="str">
            <v>Österr</v>
          </cell>
          <cell r="I60" t="str">
            <v>LUISKROMA</v>
          </cell>
          <cell r="J60" t="str">
            <v/>
          </cell>
          <cell r="K60">
            <v>3266</v>
          </cell>
          <cell r="N60" t="str">
            <v/>
          </cell>
          <cell r="O60" t="str">
            <v/>
          </cell>
          <cell r="P60" t="str">
            <v/>
          </cell>
          <cell r="Q60" t="str">
            <v/>
          </cell>
          <cell r="R60" t="str">
            <v/>
          </cell>
          <cell r="S60" t="str">
            <v/>
          </cell>
          <cell r="T60" t="str">
            <v/>
          </cell>
          <cell r="U60" t="str">
            <v/>
          </cell>
          <cell r="V60" t="str">
            <v/>
          </cell>
          <cell r="W60" t="str">
            <v/>
          </cell>
          <cell r="X60" t="str">
            <v/>
          </cell>
          <cell r="Y60" t="str">
            <v/>
          </cell>
          <cell r="Z60" t="str">
            <v/>
          </cell>
          <cell r="AA60" t="str">
            <v/>
          </cell>
          <cell r="AB60" t="str">
            <v/>
          </cell>
          <cell r="AC60" t="str">
            <v>I</v>
          </cell>
          <cell r="AD60" t="str">
            <v>HAR</v>
          </cell>
          <cell r="AE60" t="str">
            <v>HAR</v>
          </cell>
        </row>
        <row r="61">
          <cell r="A61">
            <v>47</v>
          </cell>
          <cell r="B61" t="str">
            <v>Molterer Michael</v>
          </cell>
          <cell r="C61" t="str">
            <v>M</v>
          </cell>
          <cell r="D61">
            <v>32718</v>
          </cell>
          <cell r="E61">
            <v>42945</v>
          </cell>
          <cell r="F61">
            <v>28</v>
          </cell>
          <cell r="G61" t="str">
            <v>St. Pölten</v>
          </cell>
          <cell r="H61" t="str">
            <v>Österr</v>
          </cell>
          <cell r="I61" t="str">
            <v>MOLTEMICH</v>
          </cell>
          <cell r="J61" t="str">
            <v/>
          </cell>
          <cell r="K61">
            <v>4463</v>
          </cell>
          <cell r="N61" t="str">
            <v>I</v>
          </cell>
          <cell r="O61" t="str">
            <v>HAR</v>
          </cell>
          <cell r="P61" t="str">
            <v>HAR</v>
          </cell>
          <cell r="Q61" t="str">
            <v>I</v>
          </cell>
          <cell r="R61" t="str">
            <v>HAR</v>
          </cell>
          <cell r="S61" t="str">
            <v>HAR</v>
          </cell>
          <cell r="T61" t="str">
            <v>I</v>
          </cell>
          <cell r="U61" t="str">
            <v>HAR</v>
          </cell>
          <cell r="V61" t="str">
            <v>HAR</v>
          </cell>
          <cell r="W61" t="str">
            <v/>
          </cell>
          <cell r="X61" t="str">
            <v/>
          </cell>
          <cell r="Y61" t="str">
            <v/>
          </cell>
          <cell r="Z61" t="str">
            <v>I</v>
          </cell>
          <cell r="AA61" t="str">
            <v>HAR</v>
          </cell>
          <cell r="AB61" t="str">
            <v>HAR</v>
          </cell>
          <cell r="AC61" t="str">
            <v>I</v>
          </cell>
          <cell r="AD61" t="str">
            <v>HAR</v>
          </cell>
          <cell r="AE61" t="str">
            <v>HAR</v>
          </cell>
        </row>
        <row r="62">
          <cell r="A62">
            <v>48</v>
          </cell>
          <cell r="B62" t="str">
            <v>Zeinlinger Andreas jun.</v>
          </cell>
          <cell r="C62" t="str">
            <v>M</v>
          </cell>
          <cell r="D62">
            <v>33505</v>
          </cell>
          <cell r="E62">
            <v>43002</v>
          </cell>
          <cell r="F62">
            <v>26</v>
          </cell>
          <cell r="G62" t="str">
            <v>Wien</v>
          </cell>
          <cell r="H62" t="str">
            <v>Österr</v>
          </cell>
          <cell r="I62" t="str">
            <v>ZEINLANDJ</v>
          </cell>
          <cell r="J62" t="str">
            <v/>
          </cell>
          <cell r="K62">
            <v>4421</v>
          </cell>
          <cell r="N62" t="str">
            <v>I</v>
          </cell>
          <cell r="O62" t="str">
            <v>HAR</v>
          </cell>
          <cell r="P62" t="str">
            <v>HAR</v>
          </cell>
          <cell r="Q62" t="str">
            <v>I</v>
          </cell>
          <cell r="R62" t="str">
            <v>HAR</v>
          </cell>
          <cell r="S62" t="str">
            <v>HAR</v>
          </cell>
          <cell r="T62" t="str">
            <v>I</v>
          </cell>
          <cell r="U62" t="str">
            <v>HAR</v>
          </cell>
          <cell r="V62" t="str">
            <v>HAR</v>
          </cell>
          <cell r="W62" t="str">
            <v>I</v>
          </cell>
          <cell r="X62" t="str">
            <v>HAR</v>
          </cell>
          <cell r="Y62" t="str">
            <v>HAR</v>
          </cell>
          <cell r="Z62" t="str">
            <v>I</v>
          </cell>
          <cell r="AA62" t="str">
            <v>HAR</v>
          </cell>
          <cell r="AB62" t="str">
            <v>HAR</v>
          </cell>
          <cell r="AC62" t="str">
            <v>I</v>
          </cell>
          <cell r="AD62" t="str">
            <v>HAR</v>
          </cell>
          <cell r="AE62" t="str">
            <v>HAR</v>
          </cell>
        </row>
        <row r="63">
          <cell r="A63">
            <v>49</v>
          </cell>
          <cell r="B63" t="str">
            <v>Ziegler Thomas</v>
          </cell>
          <cell r="C63" t="str">
            <v>M</v>
          </cell>
          <cell r="D63">
            <v>27274</v>
          </cell>
          <cell r="E63">
            <v>42980</v>
          </cell>
          <cell r="F63">
            <v>43</v>
          </cell>
          <cell r="G63" t="str">
            <v>Tulln</v>
          </cell>
          <cell r="H63" t="str">
            <v>Österr</v>
          </cell>
          <cell r="I63" t="str">
            <v>ZIEGLTHOM</v>
          </cell>
          <cell r="J63" t="str">
            <v/>
          </cell>
          <cell r="K63">
            <v>3461</v>
          </cell>
          <cell r="N63" t="str">
            <v/>
          </cell>
          <cell r="O63" t="str">
            <v/>
          </cell>
          <cell r="P63" t="str">
            <v/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 t="str">
            <v/>
          </cell>
          <cell r="V63" t="str">
            <v/>
          </cell>
          <cell r="W63" t="str">
            <v/>
          </cell>
          <cell r="X63" t="str">
            <v/>
          </cell>
          <cell r="Y63" t="str">
            <v/>
          </cell>
          <cell r="Z63" t="str">
            <v>I</v>
          </cell>
          <cell r="AA63" t="str">
            <v>HAR</v>
          </cell>
          <cell r="AB63" t="str">
            <v>HAR</v>
          </cell>
          <cell r="AC63" t="str">
            <v>I</v>
          </cell>
          <cell r="AD63" t="str">
            <v>HAR</v>
          </cell>
          <cell r="AE63" t="str">
            <v>HAR</v>
          </cell>
        </row>
        <row r="64">
          <cell r="A64">
            <v>50</v>
          </cell>
          <cell r="B64" t="str">
            <v>Leszkovits Rudolf</v>
          </cell>
          <cell r="C64" t="str">
            <v>M</v>
          </cell>
          <cell r="D64">
            <v>16160</v>
          </cell>
          <cell r="E64">
            <v>42823</v>
          </cell>
          <cell r="F64">
            <v>73</v>
          </cell>
          <cell r="G64" t="str">
            <v>Klosterneuburg</v>
          </cell>
          <cell r="H64" t="str">
            <v>Österr</v>
          </cell>
          <cell r="I64" t="str">
            <v>LESZKRUDO</v>
          </cell>
          <cell r="J64" t="str">
            <v/>
          </cell>
          <cell r="K64">
            <v>427</v>
          </cell>
          <cell r="N64" t="str">
            <v/>
          </cell>
          <cell r="O64" t="str">
            <v/>
          </cell>
          <cell r="P64" t="str">
            <v/>
          </cell>
          <cell r="Q64" t="str">
            <v/>
          </cell>
          <cell r="R64" t="str">
            <v/>
          </cell>
          <cell r="S64" t="str">
            <v/>
          </cell>
          <cell r="T64" t="str">
            <v/>
          </cell>
          <cell r="U64" t="str">
            <v/>
          </cell>
          <cell r="V64" t="str">
            <v/>
          </cell>
          <cell r="W64" t="str">
            <v/>
          </cell>
          <cell r="X64" t="str">
            <v/>
          </cell>
          <cell r="Y64" t="str">
            <v/>
          </cell>
          <cell r="Z64" t="str">
            <v>I</v>
          </cell>
          <cell r="AA64" t="str">
            <v>KLO</v>
          </cell>
          <cell r="AB64" t="str">
            <v>KLO</v>
          </cell>
          <cell r="AC64" t="str">
            <v>I</v>
          </cell>
          <cell r="AD64" t="str">
            <v>KLO</v>
          </cell>
          <cell r="AE64" t="str">
            <v>KLO</v>
          </cell>
        </row>
        <row r="65">
          <cell r="A65">
            <v>51</v>
          </cell>
          <cell r="B65" t="str">
            <v>Ottawa Gerd</v>
          </cell>
          <cell r="C65" t="str">
            <v>M</v>
          </cell>
          <cell r="D65">
            <v>16532</v>
          </cell>
          <cell r="E65">
            <v>42830</v>
          </cell>
          <cell r="F65">
            <v>72</v>
          </cell>
          <cell r="G65" t="str">
            <v>Wien</v>
          </cell>
          <cell r="H65" t="str">
            <v>Österr</v>
          </cell>
          <cell r="I65" t="str">
            <v>OTTAWGERD</v>
          </cell>
          <cell r="J65" t="str">
            <v/>
          </cell>
          <cell r="K65">
            <v>4216</v>
          </cell>
          <cell r="N65" t="str">
            <v/>
          </cell>
          <cell r="O65" t="str">
            <v/>
          </cell>
          <cell r="P65" t="str">
            <v/>
          </cell>
          <cell r="Q65" t="str">
            <v/>
          </cell>
          <cell r="R65" t="str">
            <v/>
          </cell>
          <cell r="S65" t="str">
            <v/>
          </cell>
          <cell r="T65" t="str">
            <v/>
          </cell>
          <cell r="U65" t="str">
            <v/>
          </cell>
          <cell r="V65" t="str">
            <v/>
          </cell>
          <cell r="W65" t="str">
            <v/>
          </cell>
          <cell r="X65" t="str">
            <v/>
          </cell>
          <cell r="Y65" t="str">
            <v/>
          </cell>
          <cell r="Z65" t="str">
            <v>I</v>
          </cell>
          <cell r="AA65" t="str">
            <v>KLO</v>
          </cell>
          <cell r="AB65" t="str">
            <v>KLO</v>
          </cell>
          <cell r="AC65" t="str">
            <v>I</v>
          </cell>
          <cell r="AD65" t="str">
            <v>KLO</v>
          </cell>
          <cell r="AE65" t="str">
            <v>KLO</v>
          </cell>
        </row>
        <row r="66">
          <cell r="A66">
            <v>52</v>
          </cell>
          <cell r="B66" t="str">
            <v>Parmetler Christian, Ing.</v>
          </cell>
          <cell r="C66" t="str">
            <v>M</v>
          </cell>
          <cell r="D66">
            <v>24219</v>
          </cell>
          <cell r="E66">
            <v>42847</v>
          </cell>
          <cell r="F66">
            <v>51</v>
          </cell>
          <cell r="G66" t="str">
            <v>Klosterneuburg</v>
          </cell>
          <cell r="H66" t="str">
            <v>Österr</v>
          </cell>
          <cell r="I66" t="str">
            <v>PARMECHRI</v>
          </cell>
          <cell r="J66" t="str">
            <v/>
          </cell>
          <cell r="K66">
            <v>2304</v>
          </cell>
          <cell r="N66" t="str">
            <v/>
          </cell>
          <cell r="O66" t="str">
            <v/>
          </cell>
          <cell r="P66" t="str">
            <v/>
          </cell>
          <cell r="Q66" t="str">
            <v/>
          </cell>
          <cell r="R66" t="str">
            <v/>
          </cell>
          <cell r="S66" t="str">
            <v/>
          </cell>
          <cell r="T66" t="str">
            <v/>
          </cell>
          <cell r="U66" t="str">
            <v/>
          </cell>
          <cell r="V66" t="str">
            <v/>
          </cell>
          <cell r="W66" t="str">
            <v/>
          </cell>
          <cell r="X66" t="str">
            <v/>
          </cell>
          <cell r="Y66" t="str">
            <v/>
          </cell>
          <cell r="Z66" t="str">
            <v>I</v>
          </cell>
          <cell r="AA66" t="str">
            <v>KLO</v>
          </cell>
          <cell r="AB66" t="str">
            <v>KLO</v>
          </cell>
          <cell r="AC66" t="str">
            <v>I</v>
          </cell>
          <cell r="AD66" t="str">
            <v>KLO</v>
          </cell>
          <cell r="AE66" t="str">
            <v>KLO</v>
          </cell>
        </row>
        <row r="67">
          <cell r="A67">
            <v>53</v>
          </cell>
          <cell r="B67" t="str">
            <v>Parmetler Rüdiger</v>
          </cell>
          <cell r="C67" t="str">
            <v>M</v>
          </cell>
          <cell r="D67">
            <v>26179</v>
          </cell>
          <cell r="E67">
            <v>42981</v>
          </cell>
          <cell r="F67">
            <v>46</v>
          </cell>
          <cell r="G67" t="str">
            <v>Kosterneuburg</v>
          </cell>
          <cell r="H67" t="str">
            <v>Österr</v>
          </cell>
          <cell r="I67" t="str">
            <v>PARMERÜDI</v>
          </cell>
          <cell r="J67" t="str">
            <v/>
          </cell>
          <cell r="K67">
            <v>4194</v>
          </cell>
          <cell r="N67" t="str">
            <v/>
          </cell>
          <cell r="O67" t="str">
            <v/>
          </cell>
          <cell r="P67" t="str">
            <v/>
          </cell>
          <cell r="Q67" t="str">
            <v/>
          </cell>
          <cell r="R67" t="str">
            <v/>
          </cell>
          <cell r="S67" t="str">
            <v/>
          </cell>
          <cell r="T67" t="str">
            <v/>
          </cell>
          <cell r="U67" t="str">
            <v/>
          </cell>
          <cell r="V67" t="str">
            <v/>
          </cell>
          <cell r="W67" t="str">
            <v/>
          </cell>
          <cell r="X67" t="str">
            <v/>
          </cell>
          <cell r="Y67" t="str">
            <v/>
          </cell>
          <cell r="Z67" t="str">
            <v/>
          </cell>
          <cell r="AA67" t="str">
            <v/>
          </cell>
          <cell r="AB67" t="str">
            <v/>
          </cell>
          <cell r="AC67" t="str">
            <v>I</v>
          </cell>
          <cell r="AD67" t="str">
            <v>KLO</v>
          </cell>
          <cell r="AE67" t="str">
            <v>KLO</v>
          </cell>
        </row>
        <row r="68">
          <cell r="A68">
            <v>54</v>
          </cell>
          <cell r="B68" t="str">
            <v>Petlan Robert</v>
          </cell>
          <cell r="C68" t="str">
            <v>M</v>
          </cell>
          <cell r="D68">
            <v>26166</v>
          </cell>
          <cell r="E68">
            <v>42968</v>
          </cell>
          <cell r="F68">
            <v>46</v>
          </cell>
          <cell r="G68" t="str">
            <v>Klosterneuburg</v>
          </cell>
          <cell r="H68" t="str">
            <v>Österr</v>
          </cell>
          <cell r="I68" t="str">
            <v>PETLAROBE</v>
          </cell>
          <cell r="J68" t="str">
            <v/>
          </cell>
          <cell r="K68">
            <v>3430</v>
          </cell>
          <cell r="N68" t="str">
            <v/>
          </cell>
          <cell r="O68" t="str">
            <v/>
          </cell>
          <cell r="P68" t="str">
            <v/>
          </cell>
          <cell r="Q68" t="str">
            <v/>
          </cell>
          <cell r="R68" t="str">
            <v/>
          </cell>
          <cell r="S68" t="str">
            <v/>
          </cell>
          <cell r="T68" t="str">
            <v/>
          </cell>
          <cell r="U68" t="str">
            <v/>
          </cell>
          <cell r="V68" t="str">
            <v/>
          </cell>
          <cell r="W68" t="str">
            <v/>
          </cell>
          <cell r="X68" t="str">
            <v/>
          </cell>
          <cell r="Y68" t="str">
            <v/>
          </cell>
          <cell r="Z68" t="str">
            <v>I</v>
          </cell>
          <cell r="AA68" t="str">
            <v>VÖE</v>
          </cell>
          <cell r="AB68" t="str">
            <v>VÖE</v>
          </cell>
          <cell r="AC68" t="str">
            <v>I</v>
          </cell>
          <cell r="AD68" t="str">
            <v>KLO</v>
          </cell>
          <cell r="AE68" t="str">
            <v>KLO</v>
          </cell>
        </row>
        <row r="69">
          <cell r="A69">
            <v>55</v>
          </cell>
          <cell r="B69" t="str">
            <v>Sternitzky Reinhard</v>
          </cell>
          <cell r="C69" t="str">
            <v>M</v>
          </cell>
          <cell r="D69">
            <v>23912</v>
          </cell>
          <cell r="E69">
            <v>42905</v>
          </cell>
          <cell r="F69">
            <v>52</v>
          </cell>
          <cell r="G69" t="str">
            <v>Klosterneuburg</v>
          </cell>
          <cell r="H69" t="str">
            <v>Österr</v>
          </cell>
          <cell r="I69" t="str">
            <v>STERNREIN</v>
          </cell>
          <cell r="J69" t="str">
            <v/>
          </cell>
          <cell r="K69">
            <v>2180</v>
          </cell>
          <cell r="N69" t="str">
            <v/>
          </cell>
          <cell r="O69" t="str">
            <v/>
          </cell>
          <cell r="P69" t="str">
            <v/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 t="str">
            <v/>
          </cell>
          <cell r="W69" t="str">
            <v>I</v>
          </cell>
          <cell r="X69" t="str">
            <v>KLO</v>
          </cell>
          <cell r="Y69" t="str">
            <v>KLO</v>
          </cell>
          <cell r="Z69" t="str">
            <v>I</v>
          </cell>
          <cell r="AA69" t="str">
            <v>KLO</v>
          </cell>
          <cell r="AB69" t="str">
            <v>KLO</v>
          </cell>
          <cell r="AC69" t="str">
            <v>I</v>
          </cell>
          <cell r="AD69" t="str">
            <v>KLO</v>
          </cell>
          <cell r="AE69" t="str">
            <v>KLO</v>
          </cell>
        </row>
        <row r="70">
          <cell r="A70">
            <v>56</v>
          </cell>
          <cell r="B70" t="str">
            <v>Zivkovic Aleksandar</v>
          </cell>
          <cell r="C70" t="str">
            <v>M</v>
          </cell>
          <cell r="D70">
            <v>33463</v>
          </cell>
          <cell r="E70">
            <v>42960</v>
          </cell>
          <cell r="F70">
            <v>26</v>
          </cell>
          <cell r="G70" t="str">
            <v>Pozarevac</v>
          </cell>
          <cell r="H70" t="str">
            <v>Serbien </v>
          </cell>
          <cell r="I70" t="str">
            <v>ZIVKOALEK</v>
          </cell>
          <cell r="J70" t="str">
            <v/>
          </cell>
          <cell r="K70">
            <v>4619</v>
          </cell>
          <cell r="N70" t="str">
            <v>G</v>
          </cell>
          <cell r="O70" t="str">
            <v>KLO</v>
          </cell>
          <cell r="P70" t="str">
            <v>KLO</v>
          </cell>
          <cell r="Q70" t="str">
            <v>G</v>
          </cell>
          <cell r="R70" t="str">
            <v>KLO</v>
          </cell>
          <cell r="S70" t="str">
            <v>KLO</v>
          </cell>
          <cell r="T70" t="str">
            <v>G</v>
          </cell>
          <cell r="U70" t="str">
            <v>KLO</v>
          </cell>
          <cell r="V70" t="str">
            <v>KLO</v>
          </cell>
          <cell r="W70" t="str">
            <v>G</v>
          </cell>
          <cell r="X70" t="str">
            <v>KLO</v>
          </cell>
          <cell r="Y70" t="str">
            <v>KLO</v>
          </cell>
          <cell r="Z70" t="str">
            <v>G</v>
          </cell>
          <cell r="AA70" t="str">
            <v>KLO</v>
          </cell>
          <cell r="AB70" t="str">
            <v>KLO</v>
          </cell>
          <cell r="AC70" t="str">
            <v>I</v>
          </cell>
          <cell r="AD70" t="str">
            <v>KLO</v>
          </cell>
          <cell r="AE70" t="str">
            <v>KLO</v>
          </cell>
        </row>
        <row r="71">
          <cell r="A71">
            <v>57</v>
          </cell>
          <cell r="B71" t="str">
            <v>Zivkovic Milos</v>
          </cell>
          <cell r="C71" t="str">
            <v>M</v>
          </cell>
          <cell r="D71">
            <v>33901</v>
          </cell>
          <cell r="E71">
            <v>43032</v>
          </cell>
          <cell r="F71">
            <v>25</v>
          </cell>
          <cell r="G71" t="str">
            <v>Pozarevac</v>
          </cell>
          <cell r="H71" t="str">
            <v>Serbien </v>
          </cell>
          <cell r="I71" t="str">
            <v>ZIVKOMILO</v>
          </cell>
          <cell r="J71" t="str">
            <v/>
          </cell>
          <cell r="K71">
            <v>4543</v>
          </cell>
          <cell r="N71" t="str">
            <v>G</v>
          </cell>
          <cell r="O71" t="str">
            <v>KLO</v>
          </cell>
          <cell r="P71" t="str">
            <v>KLO</v>
          </cell>
          <cell r="Q71" t="str">
            <v>G</v>
          </cell>
          <cell r="R71" t="str">
            <v>KLO</v>
          </cell>
          <cell r="S71" t="str">
            <v>KLO</v>
          </cell>
          <cell r="T71" t="str">
            <v>G</v>
          </cell>
          <cell r="U71" t="str">
            <v>KLO</v>
          </cell>
          <cell r="V71" t="str">
            <v>KLO</v>
          </cell>
          <cell r="W71" t="str">
            <v>G</v>
          </cell>
          <cell r="X71" t="str">
            <v>KLO</v>
          </cell>
          <cell r="Y71" t="str">
            <v>KLO</v>
          </cell>
          <cell r="Z71" t="str">
            <v>G</v>
          </cell>
          <cell r="AA71" t="str">
            <v>KLO</v>
          </cell>
          <cell r="AB71" t="str">
            <v>KLO</v>
          </cell>
          <cell r="AC71" t="str">
            <v>I</v>
          </cell>
          <cell r="AD71" t="str">
            <v>KLO</v>
          </cell>
          <cell r="AE71" t="str">
            <v>KLO</v>
          </cell>
        </row>
        <row r="72">
          <cell r="A72">
            <v>58</v>
          </cell>
          <cell r="B72" t="str">
            <v>Fischer Ewald</v>
          </cell>
          <cell r="C72" t="str">
            <v>M</v>
          </cell>
          <cell r="D72">
            <v>25764</v>
          </cell>
          <cell r="E72">
            <v>42931</v>
          </cell>
          <cell r="F72">
            <v>47</v>
          </cell>
          <cell r="G72" t="str">
            <v>Krems</v>
          </cell>
          <cell r="H72" t="str">
            <v>Österr</v>
          </cell>
          <cell r="I72" t="str">
            <v>FISCHEWAL</v>
          </cell>
          <cell r="J72" t="str">
            <v/>
          </cell>
          <cell r="K72">
            <v>2797</v>
          </cell>
          <cell r="N72" t="str">
            <v>I</v>
          </cell>
          <cell r="O72" t="str">
            <v>KRE</v>
          </cell>
          <cell r="P72" t="str">
            <v>KRE</v>
          </cell>
          <cell r="Q72" t="str">
            <v>I</v>
          </cell>
          <cell r="R72" t="str">
            <v>KRE</v>
          </cell>
          <cell r="S72" t="str">
            <v>KRE</v>
          </cell>
          <cell r="T72" t="str">
            <v>I</v>
          </cell>
          <cell r="U72" t="str">
            <v>KRE</v>
          </cell>
          <cell r="V72" t="str">
            <v>KRE</v>
          </cell>
          <cell r="W72" t="str">
            <v>I</v>
          </cell>
          <cell r="X72" t="str">
            <v>KRE</v>
          </cell>
          <cell r="Y72" t="str">
            <v>KRE</v>
          </cell>
          <cell r="Z72" t="str">
            <v>I</v>
          </cell>
          <cell r="AA72" t="str">
            <v>KRE</v>
          </cell>
          <cell r="AB72" t="str">
            <v>KRE</v>
          </cell>
          <cell r="AC72" t="str">
            <v>I</v>
          </cell>
          <cell r="AD72" t="str">
            <v>KRE</v>
          </cell>
          <cell r="AE72" t="str">
            <v>KRE</v>
          </cell>
        </row>
        <row r="73">
          <cell r="A73">
            <v>59</v>
          </cell>
          <cell r="B73" t="str">
            <v>Kis Istvan</v>
          </cell>
          <cell r="C73" t="str">
            <v>M</v>
          </cell>
          <cell r="D73">
            <v>32521</v>
          </cell>
          <cell r="E73">
            <v>42748</v>
          </cell>
          <cell r="F73">
            <v>28</v>
          </cell>
          <cell r="G73" t="str">
            <v>Tulln</v>
          </cell>
          <cell r="H73" t="str">
            <v>Österr</v>
          </cell>
          <cell r="I73" t="str">
            <v>KISISTV</v>
          </cell>
          <cell r="J73" t="str">
            <v/>
          </cell>
          <cell r="K73">
            <v>4402</v>
          </cell>
          <cell r="N73" t="str">
            <v/>
          </cell>
          <cell r="O73" t="str">
            <v/>
          </cell>
          <cell r="P73" t="str">
            <v/>
          </cell>
          <cell r="Q73" t="str">
            <v/>
          </cell>
          <cell r="R73" t="str">
            <v/>
          </cell>
          <cell r="S73" t="str">
            <v/>
          </cell>
          <cell r="T73" t="str">
            <v/>
          </cell>
          <cell r="U73" t="str">
            <v/>
          </cell>
          <cell r="V73" t="str">
            <v/>
          </cell>
          <cell r="W73" t="str">
            <v/>
          </cell>
          <cell r="X73" t="str">
            <v/>
          </cell>
          <cell r="Y73" t="str">
            <v/>
          </cell>
          <cell r="Z73" t="str">
            <v/>
          </cell>
          <cell r="AA73" t="str">
            <v/>
          </cell>
          <cell r="AB73" t="str">
            <v/>
          </cell>
          <cell r="AC73" t="str">
            <v>I</v>
          </cell>
          <cell r="AD73" t="str">
            <v>KRE</v>
          </cell>
          <cell r="AE73" t="str">
            <v>KRE</v>
          </cell>
        </row>
        <row r="74">
          <cell r="A74">
            <v>60</v>
          </cell>
          <cell r="B74" t="str">
            <v>Koch Florian</v>
          </cell>
          <cell r="C74" t="str">
            <v>M</v>
          </cell>
          <cell r="D74">
            <v>35292</v>
          </cell>
          <cell r="E74">
            <v>42962</v>
          </cell>
          <cell r="F74">
            <v>21</v>
          </cell>
          <cell r="G74" t="str">
            <v>Krems</v>
          </cell>
          <cell r="H74" t="str">
            <v>Österr</v>
          </cell>
          <cell r="I74" t="str">
            <v>KOCHFLOR</v>
          </cell>
          <cell r="J74" t="str">
            <v>M232</v>
          </cell>
          <cell r="K74">
            <v>4609</v>
          </cell>
          <cell r="N74" t="str">
            <v>I</v>
          </cell>
          <cell r="O74" t="str">
            <v>KRE</v>
          </cell>
          <cell r="P74" t="str">
            <v>LAL</v>
          </cell>
          <cell r="Q74" t="str">
            <v>I</v>
          </cell>
          <cell r="R74" t="str">
            <v>KRE</v>
          </cell>
          <cell r="S74" t="str">
            <v>LAL</v>
          </cell>
          <cell r="T74" t="str">
            <v>I</v>
          </cell>
          <cell r="U74" t="str">
            <v>KRE</v>
          </cell>
          <cell r="V74" t="str">
            <v>KRE</v>
          </cell>
          <cell r="W74" t="str">
            <v>I</v>
          </cell>
          <cell r="X74" t="str">
            <v>KRE</v>
          </cell>
          <cell r="Y74" t="str">
            <v>KRE</v>
          </cell>
          <cell r="Z74" t="str">
            <v>I</v>
          </cell>
          <cell r="AA74" t="str">
            <v>KRE</v>
          </cell>
          <cell r="AB74" t="str">
            <v>KRE</v>
          </cell>
          <cell r="AC74" t="str">
            <v>I</v>
          </cell>
          <cell r="AD74" t="str">
            <v>KRE</v>
          </cell>
          <cell r="AE74" t="str">
            <v>KRE</v>
          </cell>
        </row>
        <row r="75">
          <cell r="A75">
            <v>61</v>
          </cell>
          <cell r="B75" t="str">
            <v>Koch Markus</v>
          </cell>
          <cell r="C75" t="str">
            <v>M</v>
          </cell>
          <cell r="D75">
            <v>24901</v>
          </cell>
          <cell r="E75">
            <v>42798</v>
          </cell>
          <cell r="F75">
            <v>49</v>
          </cell>
          <cell r="G75" t="str">
            <v>Rohnendorf</v>
          </cell>
          <cell r="H75" t="str">
            <v>Österr</v>
          </cell>
          <cell r="I75" t="str">
            <v>KOCHMARK</v>
          </cell>
          <cell r="J75" t="str">
            <v/>
          </cell>
          <cell r="K75">
            <v>3187</v>
          </cell>
          <cell r="N75" t="str">
            <v>I</v>
          </cell>
          <cell r="O75" t="str">
            <v>KRE</v>
          </cell>
          <cell r="P75" t="str">
            <v>KRE</v>
          </cell>
          <cell r="Q75" t="str">
            <v>I</v>
          </cell>
          <cell r="R75" t="str">
            <v>KRE</v>
          </cell>
          <cell r="S75" t="str">
            <v>KRE</v>
          </cell>
          <cell r="T75" t="str">
            <v>I</v>
          </cell>
          <cell r="U75" t="str">
            <v>KRE</v>
          </cell>
          <cell r="V75" t="str">
            <v>KRE</v>
          </cell>
          <cell r="W75" t="str">
            <v>I</v>
          </cell>
          <cell r="X75" t="str">
            <v>KRE</v>
          </cell>
          <cell r="Y75" t="str">
            <v>KRE</v>
          </cell>
          <cell r="Z75" t="str">
            <v>I</v>
          </cell>
          <cell r="AA75" t="str">
            <v>KRE</v>
          </cell>
          <cell r="AB75" t="str">
            <v>KRE</v>
          </cell>
          <cell r="AC75" t="str">
            <v>I</v>
          </cell>
          <cell r="AD75" t="str">
            <v>KRE</v>
          </cell>
          <cell r="AE75" t="str">
            <v>KRE</v>
          </cell>
        </row>
        <row r="76">
          <cell r="A76">
            <v>62</v>
          </cell>
          <cell r="B76" t="str">
            <v>Kranzl Markus</v>
          </cell>
          <cell r="C76" t="str">
            <v>M</v>
          </cell>
          <cell r="D76">
            <v>33103</v>
          </cell>
          <cell r="E76">
            <v>42965</v>
          </cell>
          <cell r="F76">
            <v>27</v>
          </cell>
          <cell r="G76" t="str">
            <v>Horn</v>
          </cell>
          <cell r="H76" t="str">
            <v>Österr   </v>
          </cell>
          <cell r="I76" t="str">
            <v>KRANZMARK</v>
          </cell>
          <cell r="J76" t="str">
            <v/>
          </cell>
          <cell r="K76">
            <v>4556</v>
          </cell>
          <cell r="N76" t="str">
            <v/>
          </cell>
          <cell r="O76" t="str">
            <v/>
          </cell>
          <cell r="P76" t="str">
            <v/>
          </cell>
          <cell r="Q76" t="str">
            <v/>
          </cell>
          <cell r="R76" t="str">
            <v/>
          </cell>
          <cell r="S76" t="str">
            <v/>
          </cell>
          <cell r="T76" t="str">
            <v/>
          </cell>
          <cell r="U76" t="str">
            <v/>
          </cell>
          <cell r="V76" t="str">
            <v/>
          </cell>
          <cell r="W76" t="str">
            <v/>
          </cell>
          <cell r="X76" t="str">
            <v/>
          </cell>
          <cell r="Y76" t="str">
            <v/>
          </cell>
          <cell r="Z76" t="str">
            <v/>
          </cell>
          <cell r="AA76" t="str">
            <v/>
          </cell>
          <cell r="AB76" t="str">
            <v/>
          </cell>
          <cell r="AC76" t="str">
            <v>I</v>
          </cell>
          <cell r="AD76" t="str">
            <v>KRE</v>
          </cell>
          <cell r="AE76" t="str">
            <v>KRE</v>
          </cell>
        </row>
        <row r="77">
          <cell r="A77">
            <v>63</v>
          </cell>
          <cell r="B77" t="str">
            <v>Nemec Martin</v>
          </cell>
          <cell r="C77" t="str">
            <v>M</v>
          </cell>
          <cell r="D77">
            <v>23443</v>
          </cell>
          <cell r="E77">
            <v>42801</v>
          </cell>
          <cell r="F77">
            <v>53</v>
          </cell>
          <cell r="G77" t="str">
            <v>Wien</v>
          </cell>
          <cell r="H77" t="str">
            <v>Österr</v>
          </cell>
          <cell r="I77" t="str">
            <v>NEMECMART</v>
          </cell>
          <cell r="J77" t="str">
            <v/>
          </cell>
          <cell r="K77">
            <v>4102</v>
          </cell>
          <cell r="N77" t="str">
            <v>I</v>
          </cell>
          <cell r="O77" t="str">
            <v>NW</v>
          </cell>
          <cell r="P77" t="str">
            <v>NW </v>
          </cell>
          <cell r="Q77" t="str">
            <v>I</v>
          </cell>
          <cell r="R77" t="str">
            <v>NW</v>
          </cell>
          <cell r="S77" t="str">
            <v>NW </v>
          </cell>
          <cell r="T77" t="str">
            <v>I</v>
          </cell>
          <cell r="U77" t="str">
            <v>NW</v>
          </cell>
          <cell r="V77" t="str">
            <v>NW </v>
          </cell>
          <cell r="W77" t="str">
            <v>I</v>
          </cell>
          <cell r="X77" t="str">
            <v>NW</v>
          </cell>
          <cell r="Y77" t="str">
            <v>NW </v>
          </cell>
          <cell r="Z77" t="str">
            <v>I</v>
          </cell>
          <cell r="AA77" t="str">
            <v>NW</v>
          </cell>
          <cell r="AB77" t="str">
            <v>NW </v>
          </cell>
          <cell r="AC77" t="str">
            <v>I</v>
          </cell>
          <cell r="AD77" t="str">
            <v>KRE</v>
          </cell>
          <cell r="AE77" t="str">
            <v>KRE</v>
          </cell>
        </row>
        <row r="78">
          <cell r="A78">
            <v>64</v>
          </cell>
          <cell r="B78" t="str">
            <v>Riedler Siegfried</v>
          </cell>
          <cell r="C78" t="str">
            <v>M</v>
          </cell>
          <cell r="D78">
            <v>24503</v>
          </cell>
          <cell r="E78">
            <v>42766</v>
          </cell>
          <cell r="F78">
            <v>50</v>
          </cell>
          <cell r="G78" t="str">
            <v>Langschlag</v>
          </cell>
          <cell r="H78" t="str">
            <v>Österr</v>
          </cell>
          <cell r="I78" t="str">
            <v>RIEDLSIES</v>
          </cell>
          <cell r="J78" t="str">
            <v/>
          </cell>
          <cell r="K78">
            <v>3473</v>
          </cell>
          <cell r="N78" t="str">
            <v/>
          </cell>
          <cell r="O78" t="str">
            <v/>
          </cell>
          <cell r="P78" t="str">
            <v/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  <cell r="U78" t="str">
            <v/>
          </cell>
          <cell r="V78" t="str">
            <v/>
          </cell>
          <cell r="W78" t="str">
            <v/>
          </cell>
          <cell r="X78" t="str">
            <v/>
          </cell>
          <cell r="Y78" t="str">
            <v/>
          </cell>
          <cell r="Z78" t="str">
            <v>I</v>
          </cell>
          <cell r="AA78" t="str">
            <v>KRE</v>
          </cell>
          <cell r="AB78" t="str">
            <v>KRE</v>
          </cell>
          <cell r="AC78" t="str">
            <v>I</v>
          </cell>
          <cell r="AD78" t="str">
            <v>KRE</v>
          </cell>
          <cell r="AE78" t="str">
            <v>KRE</v>
          </cell>
        </row>
        <row r="79">
          <cell r="A79">
            <v>65</v>
          </cell>
          <cell r="B79" t="str">
            <v>Riedler Siegfried jun.</v>
          </cell>
          <cell r="C79" t="str">
            <v>M</v>
          </cell>
          <cell r="D79">
            <v>33682</v>
          </cell>
          <cell r="E79">
            <v>42813</v>
          </cell>
          <cell r="F79">
            <v>25</v>
          </cell>
          <cell r="G79" t="str">
            <v>Wien</v>
          </cell>
          <cell r="H79" t="str">
            <v>Österr</v>
          </cell>
          <cell r="I79" t="str">
            <v>RIEDLSIEJ</v>
          </cell>
          <cell r="J79" t="str">
            <v/>
          </cell>
          <cell r="K79">
            <v>4416</v>
          </cell>
          <cell r="N79" t="str">
            <v/>
          </cell>
          <cell r="O79" t="str">
            <v/>
          </cell>
          <cell r="P79" t="str">
            <v/>
          </cell>
          <cell r="Q79" t="str">
            <v/>
          </cell>
          <cell r="R79" t="str">
            <v/>
          </cell>
          <cell r="S79" t="str">
            <v/>
          </cell>
          <cell r="T79" t="str">
            <v/>
          </cell>
          <cell r="U79" t="str">
            <v/>
          </cell>
          <cell r="V79" t="str">
            <v/>
          </cell>
          <cell r="W79" t="str">
            <v/>
          </cell>
          <cell r="X79" t="str">
            <v/>
          </cell>
          <cell r="Y79" t="str">
            <v/>
          </cell>
          <cell r="Z79" t="str">
            <v/>
          </cell>
          <cell r="AA79" t="str">
            <v/>
          </cell>
          <cell r="AB79" t="str">
            <v/>
          </cell>
          <cell r="AC79" t="str">
            <v>I</v>
          </cell>
          <cell r="AD79" t="str">
            <v>KRE</v>
          </cell>
          <cell r="AE79" t="str">
            <v>KRE</v>
          </cell>
        </row>
        <row r="80">
          <cell r="A80">
            <v>66</v>
          </cell>
          <cell r="B80" t="str">
            <v>Sedlacek Claus, Mag.</v>
          </cell>
          <cell r="C80" t="str">
            <v>M</v>
          </cell>
          <cell r="D80">
            <v>26098</v>
          </cell>
          <cell r="E80">
            <v>42900</v>
          </cell>
          <cell r="F80">
            <v>46</v>
          </cell>
          <cell r="G80" t="str">
            <v>Wien</v>
          </cell>
          <cell r="H80" t="str">
            <v>Australier</v>
          </cell>
          <cell r="I80" t="str">
            <v>SEDLACLAU</v>
          </cell>
          <cell r="J80" t="str">
            <v/>
          </cell>
          <cell r="K80">
            <v>4054</v>
          </cell>
          <cell r="N80" t="str">
            <v>I</v>
          </cell>
          <cell r="O80" t="str">
            <v>WLD</v>
          </cell>
          <cell r="P80" t="str">
            <v>WLD</v>
          </cell>
          <cell r="Q80" t="str">
            <v>I</v>
          </cell>
          <cell r="R80" t="str">
            <v>WLD</v>
          </cell>
          <cell r="S80" t="str">
            <v>WLD</v>
          </cell>
          <cell r="T80" t="str">
            <v>G</v>
          </cell>
          <cell r="U80" t="str">
            <v>WLD</v>
          </cell>
          <cell r="V80" t="str">
            <v>WLD</v>
          </cell>
          <cell r="W80" t="str">
            <v>G</v>
          </cell>
          <cell r="X80" t="str">
            <v>WLD</v>
          </cell>
          <cell r="Y80" t="str">
            <v>WLD</v>
          </cell>
          <cell r="Z80" t="str">
            <v>G</v>
          </cell>
          <cell r="AA80" t="str">
            <v>WLD</v>
          </cell>
          <cell r="AB80" t="str">
            <v>WLD</v>
          </cell>
          <cell r="AC80" t="str">
            <v>I</v>
          </cell>
          <cell r="AD80" t="str">
            <v>KRE</v>
          </cell>
          <cell r="AE80" t="str">
            <v>KRE</v>
          </cell>
        </row>
        <row r="81">
          <cell r="A81">
            <v>67</v>
          </cell>
          <cell r="B81" t="str">
            <v>Spitzbart Franz</v>
          </cell>
          <cell r="C81" t="str">
            <v>M</v>
          </cell>
          <cell r="D81">
            <v>25044</v>
          </cell>
          <cell r="E81">
            <v>42941</v>
          </cell>
          <cell r="F81">
            <v>49</v>
          </cell>
          <cell r="G81" t="str">
            <v>Wels</v>
          </cell>
          <cell r="H81" t="str">
            <v>Österr</v>
          </cell>
          <cell r="I81" t="str">
            <v>SPITZFRAN</v>
          </cell>
          <cell r="J81" t="str">
            <v/>
          </cell>
          <cell r="K81">
            <v>4126</v>
          </cell>
          <cell r="N81" t="str">
            <v/>
          </cell>
          <cell r="O81" t="str">
            <v/>
          </cell>
          <cell r="P81" t="str">
            <v/>
          </cell>
          <cell r="Q81" t="str">
            <v/>
          </cell>
          <cell r="R81" t="str">
            <v/>
          </cell>
          <cell r="S81" t="str">
            <v/>
          </cell>
          <cell r="T81" t="str">
            <v/>
          </cell>
          <cell r="U81" t="str">
            <v/>
          </cell>
          <cell r="V81" t="str">
            <v/>
          </cell>
          <cell r="W81" t="str">
            <v>I</v>
          </cell>
          <cell r="X81" t="str">
            <v>HAR</v>
          </cell>
          <cell r="Y81" t="str">
            <v>KRE</v>
          </cell>
          <cell r="Z81" t="str">
            <v>I</v>
          </cell>
          <cell r="AA81" t="str">
            <v>HAR</v>
          </cell>
          <cell r="AB81" t="str">
            <v>KRE</v>
          </cell>
          <cell r="AC81" t="str">
            <v>I</v>
          </cell>
          <cell r="AD81" t="str">
            <v>HAR</v>
          </cell>
          <cell r="AE81" t="str">
            <v>KRE</v>
          </cell>
        </row>
        <row r="82">
          <cell r="A82">
            <v>68</v>
          </cell>
          <cell r="B82" t="str">
            <v>Fenzl Edith</v>
          </cell>
          <cell r="C82" t="str">
            <v>W</v>
          </cell>
          <cell r="D82">
            <v>23624</v>
          </cell>
          <cell r="E82">
            <v>42982</v>
          </cell>
          <cell r="F82">
            <v>53</v>
          </cell>
          <cell r="G82" t="str">
            <v>Tulln</v>
          </cell>
          <cell r="H82" t="str">
            <v>Österr</v>
          </cell>
          <cell r="I82" t="str">
            <v>FENZLEDIT</v>
          </cell>
          <cell r="J82" t="str">
            <v/>
          </cell>
          <cell r="K82">
            <v>3671</v>
          </cell>
          <cell r="N82" t="str">
            <v>I</v>
          </cell>
          <cell r="O82" t="str">
            <v>KRD</v>
          </cell>
          <cell r="P82" t="str">
            <v>KRD</v>
          </cell>
          <cell r="Q82" t="str">
            <v>I</v>
          </cell>
          <cell r="R82" t="str">
            <v>KRD</v>
          </cell>
          <cell r="S82" t="str">
            <v>KRD</v>
          </cell>
          <cell r="T82" t="str">
            <v>I</v>
          </cell>
          <cell r="U82" t="str">
            <v>KRD</v>
          </cell>
          <cell r="V82" t="str">
            <v>KRD</v>
          </cell>
          <cell r="W82" t="str">
            <v>I</v>
          </cell>
          <cell r="X82" t="str">
            <v>KRD</v>
          </cell>
          <cell r="Y82" t="str">
            <v>KRD</v>
          </cell>
          <cell r="Z82" t="str">
            <v>I</v>
          </cell>
          <cell r="AA82" t="str">
            <v>KRD</v>
          </cell>
          <cell r="AB82" t="str">
            <v>KRD</v>
          </cell>
          <cell r="AC82" t="str">
            <v>I</v>
          </cell>
          <cell r="AD82" t="str">
            <v>KRD</v>
          </cell>
          <cell r="AE82" t="str">
            <v>KRD</v>
          </cell>
        </row>
        <row r="83">
          <cell r="A83">
            <v>69</v>
          </cell>
          <cell r="B83" t="str">
            <v>Fenzl Josef sen.</v>
          </cell>
          <cell r="C83" t="str">
            <v>M</v>
          </cell>
          <cell r="D83">
            <v>22279</v>
          </cell>
          <cell r="E83">
            <v>42733</v>
          </cell>
          <cell r="F83">
            <v>56</v>
          </cell>
          <cell r="G83" t="str">
            <v>Klosterneuburg</v>
          </cell>
          <cell r="H83" t="str">
            <v>Österr</v>
          </cell>
          <cell r="I83" t="str">
            <v>FENZLJOSS</v>
          </cell>
          <cell r="J83" t="str">
            <v/>
          </cell>
          <cell r="K83">
            <v>3595</v>
          </cell>
          <cell r="N83" t="str">
            <v>I</v>
          </cell>
          <cell r="O83" t="str">
            <v>KRD</v>
          </cell>
          <cell r="P83" t="str">
            <v>KRD</v>
          </cell>
          <cell r="Q83" t="str">
            <v>I</v>
          </cell>
          <cell r="R83" t="str">
            <v>KRD</v>
          </cell>
          <cell r="S83" t="str">
            <v>KRD</v>
          </cell>
          <cell r="T83" t="str">
            <v>I</v>
          </cell>
          <cell r="U83" t="str">
            <v>KRD</v>
          </cell>
          <cell r="V83" t="str">
            <v>KRD</v>
          </cell>
          <cell r="W83" t="str">
            <v>I</v>
          </cell>
          <cell r="X83" t="str">
            <v>KRD</v>
          </cell>
          <cell r="Y83" t="str">
            <v>KRD</v>
          </cell>
          <cell r="Z83" t="str">
            <v>I</v>
          </cell>
          <cell r="AA83" t="str">
            <v>KRD</v>
          </cell>
          <cell r="AB83" t="str">
            <v>KRD</v>
          </cell>
          <cell r="AC83" t="str">
            <v>I</v>
          </cell>
          <cell r="AD83" t="str">
            <v>KRD</v>
          </cell>
          <cell r="AE83" t="str">
            <v>KRD</v>
          </cell>
        </row>
        <row r="84">
          <cell r="A84">
            <v>70</v>
          </cell>
          <cell r="B84" t="str">
            <v>Fenzl Josef jun.</v>
          </cell>
          <cell r="C84" t="str">
            <v>M</v>
          </cell>
          <cell r="D84">
            <v>32673</v>
          </cell>
          <cell r="E84">
            <v>42900</v>
          </cell>
          <cell r="F84">
            <v>28</v>
          </cell>
          <cell r="G84" t="str">
            <v>Klosterneuburg</v>
          </cell>
          <cell r="H84" t="str">
            <v>Österr   </v>
          </cell>
          <cell r="I84" t="str">
            <v>FENZLJOSJ</v>
          </cell>
          <cell r="J84" t="str">
            <v/>
          </cell>
          <cell r="K84">
            <v>4321</v>
          </cell>
          <cell r="N84" t="str">
            <v/>
          </cell>
          <cell r="O84" t="str">
            <v/>
          </cell>
          <cell r="P84" t="str">
            <v/>
          </cell>
          <cell r="Q84" t="str">
            <v/>
          </cell>
          <cell r="R84" t="str">
            <v/>
          </cell>
          <cell r="S84" t="str">
            <v/>
          </cell>
          <cell r="T84" t="str">
            <v/>
          </cell>
          <cell r="U84" t="str">
            <v/>
          </cell>
          <cell r="V84" t="str">
            <v/>
          </cell>
          <cell r="W84" t="str">
            <v>I</v>
          </cell>
          <cell r="X84" t="str">
            <v>KRD</v>
          </cell>
          <cell r="Y84" t="str">
            <v>KRD</v>
          </cell>
          <cell r="Z84" t="str">
            <v>I</v>
          </cell>
          <cell r="AA84" t="str">
            <v>KRD</v>
          </cell>
          <cell r="AB84" t="str">
            <v>KRD</v>
          </cell>
          <cell r="AC84" t="str">
            <v>I</v>
          </cell>
          <cell r="AD84" t="str">
            <v>KRD</v>
          </cell>
          <cell r="AE84" t="str">
            <v>KRD</v>
          </cell>
        </row>
        <row r="85">
          <cell r="A85">
            <v>71</v>
          </cell>
          <cell r="B85" t="str">
            <v>Doppler Florian</v>
          </cell>
          <cell r="C85" t="str">
            <v>M</v>
          </cell>
          <cell r="D85">
            <v>33639</v>
          </cell>
          <cell r="E85">
            <v>42771</v>
          </cell>
          <cell r="F85">
            <v>25</v>
          </cell>
          <cell r="G85" t="str">
            <v>St. Pölten</v>
          </cell>
          <cell r="H85" t="str">
            <v>Österr</v>
          </cell>
          <cell r="I85" t="str">
            <v>DOPPLFLOR</v>
          </cell>
          <cell r="J85" t="str">
            <v/>
          </cell>
          <cell r="K85">
            <v>4426</v>
          </cell>
          <cell r="N85" t="str">
            <v>I</v>
          </cell>
          <cell r="O85" t="str">
            <v>LAL</v>
          </cell>
          <cell r="P85" t="str">
            <v>LAL</v>
          </cell>
          <cell r="Q85" t="str">
            <v>I</v>
          </cell>
          <cell r="R85" t="str">
            <v>LAL</v>
          </cell>
          <cell r="S85" t="str">
            <v>LAL</v>
          </cell>
          <cell r="T85" t="str">
            <v>I</v>
          </cell>
          <cell r="U85" t="str">
            <v>LAL</v>
          </cell>
          <cell r="V85" t="str">
            <v>LAL</v>
          </cell>
          <cell r="W85" t="str">
            <v>I</v>
          </cell>
          <cell r="X85" t="str">
            <v>LAL</v>
          </cell>
          <cell r="Y85" t="str">
            <v>LAL</v>
          </cell>
          <cell r="Z85" t="str">
            <v>I</v>
          </cell>
          <cell r="AA85" t="str">
            <v>LAL</v>
          </cell>
          <cell r="AB85" t="str">
            <v>LAL</v>
          </cell>
          <cell r="AC85" t="str">
            <v>I</v>
          </cell>
          <cell r="AD85" t="str">
            <v>LAL</v>
          </cell>
          <cell r="AE85" t="str">
            <v>LAL</v>
          </cell>
        </row>
        <row r="86">
          <cell r="A86">
            <v>72</v>
          </cell>
          <cell r="B86" t="str">
            <v>Förstel Michael</v>
          </cell>
          <cell r="C86" t="str">
            <v>M</v>
          </cell>
          <cell r="D86">
            <v>35087</v>
          </cell>
          <cell r="E86">
            <v>42758</v>
          </cell>
          <cell r="F86">
            <v>21</v>
          </cell>
          <cell r="G86" t="str">
            <v>Tulln</v>
          </cell>
          <cell r="H86" t="str">
            <v>Österr</v>
          </cell>
          <cell r="I86" t="str">
            <v>FÖRSTMICH</v>
          </cell>
          <cell r="J86" t="str">
            <v/>
          </cell>
          <cell r="K86">
            <v>4626</v>
          </cell>
          <cell r="N86" t="str">
            <v>I</v>
          </cell>
          <cell r="O86" t="str">
            <v>LAL</v>
          </cell>
          <cell r="P86" t="str">
            <v>LAL</v>
          </cell>
          <cell r="Q86" t="str">
            <v>I</v>
          </cell>
          <cell r="R86" t="str">
            <v>LAL</v>
          </cell>
          <cell r="S86" t="str">
            <v>LAL</v>
          </cell>
          <cell r="T86" t="str">
            <v>I</v>
          </cell>
          <cell r="U86" t="str">
            <v>LAL</v>
          </cell>
          <cell r="V86" t="str">
            <v>LAL</v>
          </cell>
          <cell r="W86" t="str">
            <v>I</v>
          </cell>
          <cell r="X86" t="str">
            <v>LAL</v>
          </cell>
          <cell r="Y86" t="str">
            <v>LAL</v>
          </cell>
          <cell r="Z86" t="str">
            <v>I</v>
          </cell>
          <cell r="AA86" t="str">
            <v>LAL</v>
          </cell>
          <cell r="AB86" t="str">
            <v>KRE</v>
          </cell>
          <cell r="AC86" t="str">
            <v>I</v>
          </cell>
          <cell r="AD86" t="str">
            <v>LAL</v>
          </cell>
          <cell r="AE86" t="str">
            <v>LAL</v>
          </cell>
        </row>
        <row r="87">
          <cell r="A87">
            <v>73</v>
          </cell>
          <cell r="B87" t="str">
            <v>Gruber Rene</v>
          </cell>
          <cell r="C87" t="str">
            <v>M</v>
          </cell>
          <cell r="D87">
            <v>31733</v>
          </cell>
          <cell r="E87">
            <v>43056</v>
          </cell>
          <cell r="F87">
            <v>31</v>
          </cell>
          <cell r="G87" t="str">
            <v>Melk</v>
          </cell>
          <cell r="H87" t="str">
            <v>Österr</v>
          </cell>
          <cell r="I87" t="str">
            <v>GRUBERENE</v>
          </cell>
          <cell r="J87" t="str">
            <v/>
          </cell>
          <cell r="K87">
            <v>4625</v>
          </cell>
          <cell r="N87" t="str">
            <v/>
          </cell>
          <cell r="O87" t="str">
            <v/>
          </cell>
          <cell r="P87" t="str">
            <v/>
          </cell>
          <cell r="Q87" t="str">
            <v/>
          </cell>
          <cell r="R87" t="str">
            <v/>
          </cell>
          <cell r="S87" t="str">
            <v/>
          </cell>
          <cell r="T87" t="str">
            <v/>
          </cell>
          <cell r="U87" t="str">
            <v/>
          </cell>
          <cell r="V87" t="str">
            <v/>
          </cell>
          <cell r="W87" t="str">
            <v/>
          </cell>
          <cell r="X87" t="str">
            <v/>
          </cell>
          <cell r="Y87" t="str">
            <v/>
          </cell>
          <cell r="Z87" t="str">
            <v>I</v>
          </cell>
          <cell r="AA87" t="str">
            <v>LAL</v>
          </cell>
          <cell r="AB87" t="str">
            <v>LAL</v>
          </cell>
          <cell r="AC87" t="str">
            <v>I</v>
          </cell>
          <cell r="AD87" t="str">
            <v>LAL</v>
          </cell>
          <cell r="AE87" t="str">
            <v>LAL</v>
          </cell>
        </row>
        <row r="88">
          <cell r="A88">
            <v>74</v>
          </cell>
          <cell r="B88" t="str">
            <v>Höller Leopold</v>
          </cell>
          <cell r="C88" t="str">
            <v>M</v>
          </cell>
          <cell r="D88">
            <v>17763</v>
          </cell>
          <cell r="E88">
            <v>42965</v>
          </cell>
          <cell r="F88">
            <v>69</v>
          </cell>
          <cell r="G88" t="str">
            <v>Tulln</v>
          </cell>
          <cell r="H88" t="str">
            <v>Österr</v>
          </cell>
          <cell r="I88" t="str">
            <v>HÖLLELEOP</v>
          </cell>
          <cell r="J88" t="str">
            <v/>
          </cell>
          <cell r="K88">
            <v>502</v>
          </cell>
          <cell r="N88" t="str">
            <v>I</v>
          </cell>
          <cell r="O88" t="str">
            <v>LAL</v>
          </cell>
          <cell r="P88" t="str">
            <v>LAL</v>
          </cell>
          <cell r="Q88" t="str">
            <v>I</v>
          </cell>
          <cell r="R88" t="str">
            <v>LAL</v>
          </cell>
          <cell r="S88" t="str">
            <v>LAL</v>
          </cell>
          <cell r="T88" t="str">
            <v>I</v>
          </cell>
          <cell r="U88" t="str">
            <v>LAL</v>
          </cell>
          <cell r="V88" t="str">
            <v>LAL</v>
          </cell>
          <cell r="W88" t="str">
            <v>I</v>
          </cell>
          <cell r="X88" t="str">
            <v>LAL</v>
          </cell>
          <cell r="Y88" t="str">
            <v>LAL</v>
          </cell>
          <cell r="Z88" t="str">
            <v>I</v>
          </cell>
          <cell r="AA88" t="str">
            <v>LAL</v>
          </cell>
          <cell r="AB88" t="str">
            <v>LAL</v>
          </cell>
          <cell r="AC88" t="str">
            <v>I</v>
          </cell>
          <cell r="AD88" t="str">
            <v>LAL</v>
          </cell>
          <cell r="AE88" t="str">
            <v>LAL</v>
          </cell>
        </row>
        <row r="89">
          <cell r="A89">
            <v>75</v>
          </cell>
          <cell r="B89" t="str">
            <v>Höller Werner</v>
          </cell>
          <cell r="C89" t="str">
            <v>M</v>
          </cell>
          <cell r="D89">
            <v>28477</v>
          </cell>
          <cell r="E89">
            <v>42722</v>
          </cell>
          <cell r="F89">
            <v>39</v>
          </cell>
          <cell r="G89" t="str">
            <v>Wien</v>
          </cell>
          <cell r="H89" t="str">
            <v>Österr</v>
          </cell>
          <cell r="I89" t="str">
            <v>HÖLLEWERN</v>
          </cell>
          <cell r="J89" t="str">
            <v/>
          </cell>
          <cell r="K89">
            <v>3497</v>
          </cell>
          <cell r="N89" t="str">
            <v>I</v>
          </cell>
          <cell r="O89" t="str">
            <v>LAL</v>
          </cell>
          <cell r="P89" t="str">
            <v>LAL</v>
          </cell>
          <cell r="Q89" t="str">
            <v>I</v>
          </cell>
          <cell r="R89" t="str">
            <v>LAL</v>
          </cell>
          <cell r="S89" t="str">
            <v>LAL</v>
          </cell>
          <cell r="T89" t="str">
            <v>I</v>
          </cell>
          <cell r="U89" t="str">
            <v>LAL</v>
          </cell>
          <cell r="V89" t="str">
            <v>LAL</v>
          </cell>
          <cell r="W89" t="str">
            <v>I</v>
          </cell>
          <cell r="X89" t="str">
            <v>LAL</v>
          </cell>
          <cell r="Y89" t="str">
            <v>LAL</v>
          </cell>
          <cell r="Z89" t="str">
            <v>I</v>
          </cell>
          <cell r="AA89" t="str">
            <v>LAL</v>
          </cell>
          <cell r="AB89" t="str">
            <v>LAL</v>
          </cell>
          <cell r="AC89" t="str">
            <v>I</v>
          </cell>
          <cell r="AD89" t="str">
            <v>LAL</v>
          </cell>
          <cell r="AE89" t="str">
            <v>LAL</v>
          </cell>
        </row>
        <row r="90">
          <cell r="A90">
            <v>76</v>
          </cell>
          <cell r="B90" t="str">
            <v>Pikola Jürgen</v>
          </cell>
          <cell r="C90" t="str">
            <v>M</v>
          </cell>
          <cell r="D90">
            <v>27317</v>
          </cell>
          <cell r="E90">
            <v>43023</v>
          </cell>
          <cell r="F90">
            <v>43</v>
          </cell>
          <cell r="G90" t="str">
            <v>Tulln</v>
          </cell>
          <cell r="H90" t="str">
            <v>Österr</v>
          </cell>
          <cell r="I90" t="str">
            <v>PIKOLJÜRG</v>
          </cell>
          <cell r="J90" t="str">
            <v/>
          </cell>
          <cell r="K90">
            <v>3439</v>
          </cell>
          <cell r="N90" t="str">
            <v>I</v>
          </cell>
          <cell r="O90" t="str">
            <v>LAL</v>
          </cell>
          <cell r="P90" t="str">
            <v>LAL</v>
          </cell>
          <cell r="Q90" t="str">
            <v>I</v>
          </cell>
          <cell r="R90" t="str">
            <v>LAL</v>
          </cell>
          <cell r="S90" t="str">
            <v>LAL</v>
          </cell>
          <cell r="T90" t="str">
            <v>I</v>
          </cell>
          <cell r="U90" t="str">
            <v>LAL</v>
          </cell>
          <cell r="V90" t="str">
            <v>LAL</v>
          </cell>
          <cell r="W90" t="str">
            <v/>
          </cell>
          <cell r="X90" t="str">
            <v/>
          </cell>
          <cell r="Y90" t="str">
            <v/>
          </cell>
          <cell r="Z90" t="str">
            <v>I</v>
          </cell>
          <cell r="AA90" t="str">
            <v>LAL</v>
          </cell>
          <cell r="AB90" t="str">
            <v>LAL</v>
          </cell>
          <cell r="AC90" t="str">
            <v>I</v>
          </cell>
          <cell r="AD90" t="str">
            <v>LAL</v>
          </cell>
          <cell r="AE90" t="str">
            <v>LAL</v>
          </cell>
        </row>
        <row r="91">
          <cell r="A91">
            <v>77</v>
          </cell>
          <cell r="B91" t="str">
            <v>Weindl Stefan</v>
          </cell>
          <cell r="C91" t="str">
            <v>M</v>
          </cell>
          <cell r="D91">
            <v>24363</v>
          </cell>
          <cell r="E91">
            <v>42991</v>
          </cell>
          <cell r="F91">
            <v>51</v>
          </cell>
          <cell r="G91" t="str">
            <v>Klosterneuburg</v>
          </cell>
          <cell r="H91" t="str">
            <v>Österr</v>
          </cell>
          <cell r="I91" t="str">
            <v>WEINDSTEF</v>
          </cell>
          <cell r="J91" t="str">
            <v/>
          </cell>
          <cell r="K91">
            <v>3195</v>
          </cell>
          <cell r="N91" t="str">
            <v>I</v>
          </cell>
          <cell r="O91" t="str">
            <v>LAL</v>
          </cell>
          <cell r="P91" t="str">
            <v>LAL</v>
          </cell>
          <cell r="Q91" t="str">
            <v>I</v>
          </cell>
          <cell r="R91" t="str">
            <v>LAL</v>
          </cell>
          <cell r="S91" t="str">
            <v>LAL</v>
          </cell>
          <cell r="T91" t="str">
            <v>I</v>
          </cell>
          <cell r="U91" t="str">
            <v>LAL</v>
          </cell>
          <cell r="V91" t="str">
            <v>LAL</v>
          </cell>
          <cell r="W91" t="str">
            <v>I</v>
          </cell>
          <cell r="X91" t="str">
            <v>LAL</v>
          </cell>
          <cell r="Y91" t="str">
            <v>LAL</v>
          </cell>
          <cell r="Z91" t="str">
            <v>I</v>
          </cell>
          <cell r="AA91" t="str">
            <v>LAL</v>
          </cell>
          <cell r="AB91" t="str">
            <v>LAL</v>
          </cell>
          <cell r="AC91" t="str">
            <v>I</v>
          </cell>
          <cell r="AD91" t="str">
            <v>LAL</v>
          </cell>
          <cell r="AE91" t="str">
            <v>LAL</v>
          </cell>
        </row>
        <row r="92">
          <cell r="A92">
            <v>78</v>
          </cell>
          <cell r="B92" t="str">
            <v>Steinböck Michael</v>
          </cell>
          <cell r="C92" t="str">
            <v>M</v>
          </cell>
          <cell r="D92">
            <v>26103</v>
          </cell>
          <cell r="E92">
            <v>42905</v>
          </cell>
          <cell r="F92">
            <v>46</v>
          </cell>
          <cell r="G92" t="str">
            <v>Tulln</v>
          </cell>
          <cell r="H92" t="str">
            <v>Österr</v>
          </cell>
          <cell r="I92" t="str">
            <v>STEINMICH</v>
          </cell>
          <cell r="J92" t="str">
            <v/>
          </cell>
          <cell r="K92">
            <v>3130</v>
          </cell>
          <cell r="N92" t="str">
            <v>I</v>
          </cell>
          <cell r="O92" t="str">
            <v>LAL</v>
          </cell>
          <cell r="P92" t="str">
            <v>LAL</v>
          </cell>
          <cell r="Q92" t="str">
            <v>I</v>
          </cell>
          <cell r="R92" t="str">
            <v>LAL</v>
          </cell>
          <cell r="S92" t="str">
            <v>LAL</v>
          </cell>
          <cell r="T92" t="str">
            <v>I</v>
          </cell>
          <cell r="U92" t="str">
            <v>LAL</v>
          </cell>
          <cell r="V92" t="str">
            <v>LAL</v>
          </cell>
          <cell r="W92" t="str">
            <v>I</v>
          </cell>
          <cell r="X92" t="str">
            <v>LAL</v>
          </cell>
          <cell r="Y92" t="str">
            <v>LAL</v>
          </cell>
          <cell r="Z92" t="str">
            <v>I</v>
          </cell>
          <cell r="AA92" t="str">
            <v>LAL</v>
          </cell>
          <cell r="AB92" t="str">
            <v>LAL</v>
          </cell>
          <cell r="AC92" t="str">
            <v>I</v>
          </cell>
          <cell r="AD92" t="str">
            <v>LAL</v>
          </cell>
          <cell r="AE92" t="str">
            <v>LAL</v>
          </cell>
        </row>
        <row r="93">
          <cell r="A93">
            <v>79</v>
          </cell>
          <cell r="B93" t="str">
            <v>Wittmann Martin</v>
          </cell>
          <cell r="C93" t="str">
            <v>M</v>
          </cell>
          <cell r="D93">
            <v>29661</v>
          </cell>
          <cell r="E93">
            <v>42810</v>
          </cell>
          <cell r="F93">
            <v>36</v>
          </cell>
          <cell r="G93" t="str">
            <v>Wien</v>
          </cell>
          <cell r="H93" t="str">
            <v>Österr</v>
          </cell>
          <cell r="I93" t="str">
            <v>WITTMMART</v>
          </cell>
          <cell r="J93" t="str">
            <v/>
          </cell>
          <cell r="K93">
            <v>4465</v>
          </cell>
          <cell r="N93" t="str">
            <v/>
          </cell>
          <cell r="O93" t="str">
            <v/>
          </cell>
          <cell r="P93" t="str">
            <v/>
          </cell>
          <cell r="Q93" t="str">
            <v/>
          </cell>
          <cell r="R93" t="str">
            <v/>
          </cell>
          <cell r="S93" t="str">
            <v/>
          </cell>
          <cell r="T93" t="str">
            <v/>
          </cell>
          <cell r="U93" t="str">
            <v/>
          </cell>
          <cell r="V93" t="str">
            <v/>
          </cell>
          <cell r="W93" t="str">
            <v>I</v>
          </cell>
          <cell r="X93" t="str">
            <v>LAL</v>
          </cell>
          <cell r="Y93" t="str">
            <v>LAL</v>
          </cell>
          <cell r="Z93" t="str">
            <v/>
          </cell>
          <cell r="AA93" t="str">
            <v/>
          </cell>
          <cell r="AB93" t="str">
            <v/>
          </cell>
          <cell r="AC93" t="str">
            <v>I</v>
          </cell>
          <cell r="AD93" t="str">
            <v>LAL</v>
          </cell>
          <cell r="AE93" t="str">
            <v>LAL</v>
          </cell>
        </row>
        <row r="94">
          <cell r="A94">
            <v>80</v>
          </cell>
          <cell r="B94" t="str">
            <v>Amsüß Michael</v>
          </cell>
          <cell r="C94" t="str">
            <v>M</v>
          </cell>
          <cell r="D94">
            <v>28835</v>
          </cell>
          <cell r="E94">
            <v>42715</v>
          </cell>
          <cell r="F94">
            <v>38</v>
          </cell>
          <cell r="G94" t="str">
            <v>St. Pölten</v>
          </cell>
          <cell r="H94" t="str">
            <v>Österr</v>
          </cell>
          <cell r="I94" t="str">
            <v>AMSÜßMICH</v>
          </cell>
          <cell r="J94" t="str">
            <v/>
          </cell>
          <cell r="K94">
            <v>3767</v>
          </cell>
          <cell r="N94" t="str">
            <v/>
          </cell>
          <cell r="O94" t="str">
            <v/>
          </cell>
          <cell r="P94" t="str">
            <v/>
          </cell>
          <cell r="Q94" t="str">
            <v/>
          </cell>
          <cell r="R94" t="str">
            <v/>
          </cell>
          <cell r="S94" t="str">
            <v/>
          </cell>
          <cell r="T94" t="str">
            <v/>
          </cell>
          <cell r="U94" t="str">
            <v/>
          </cell>
          <cell r="V94" t="str">
            <v/>
          </cell>
          <cell r="W94" t="str">
            <v/>
          </cell>
          <cell r="X94" t="str">
            <v/>
          </cell>
          <cell r="Y94" t="str">
            <v/>
          </cell>
          <cell r="Z94" t="str">
            <v>I</v>
          </cell>
          <cell r="AA94" t="str">
            <v>LOO</v>
          </cell>
          <cell r="AB94" t="str">
            <v>LOO</v>
          </cell>
          <cell r="AC94" t="str">
            <v>I</v>
          </cell>
          <cell r="AD94" t="str">
            <v>LOO</v>
          </cell>
          <cell r="AE94" t="str">
            <v>LOO</v>
          </cell>
        </row>
        <row r="95">
          <cell r="A95">
            <v>81</v>
          </cell>
          <cell r="B95" t="str">
            <v>Berger Roman</v>
          </cell>
          <cell r="C95" t="str">
            <v>M</v>
          </cell>
          <cell r="D95">
            <v>31690</v>
          </cell>
          <cell r="E95">
            <v>43013</v>
          </cell>
          <cell r="F95">
            <v>31</v>
          </cell>
          <cell r="G95" t="str">
            <v>Melk</v>
          </cell>
          <cell r="H95" t="str">
            <v>Österr</v>
          </cell>
          <cell r="I95" t="str">
            <v>BERGEROMA</v>
          </cell>
          <cell r="J95" t="str">
            <v/>
          </cell>
          <cell r="K95">
            <v>4165</v>
          </cell>
          <cell r="N95" t="str">
            <v>I</v>
          </cell>
          <cell r="O95" t="str">
            <v>LOO</v>
          </cell>
          <cell r="P95" t="str">
            <v>LOO</v>
          </cell>
          <cell r="Q95" t="str">
            <v>I</v>
          </cell>
          <cell r="R95" t="str">
            <v>LOO</v>
          </cell>
          <cell r="S95" t="str">
            <v>LOO</v>
          </cell>
          <cell r="T95" t="str">
            <v>I</v>
          </cell>
          <cell r="U95" t="str">
            <v>LOO</v>
          </cell>
          <cell r="V95" t="str">
            <v>LOO</v>
          </cell>
          <cell r="W95" t="str">
            <v>I</v>
          </cell>
          <cell r="X95" t="str">
            <v>LOO</v>
          </cell>
          <cell r="Y95" t="str">
            <v>LOO</v>
          </cell>
          <cell r="Z95" t="str">
            <v>I</v>
          </cell>
          <cell r="AA95" t="str">
            <v>LOO</v>
          </cell>
          <cell r="AB95" t="str">
            <v>FEL</v>
          </cell>
          <cell r="AC95" t="str">
            <v>I</v>
          </cell>
          <cell r="AD95" t="str">
            <v>LOO</v>
          </cell>
          <cell r="AE95" t="str">
            <v>LOO</v>
          </cell>
        </row>
        <row r="96">
          <cell r="A96">
            <v>82</v>
          </cell>
          <cell r="B96" t="str">
            <v>Heiligenbrunner Simon</v>
          </cell>
          <cell r="C96" t="str">
            <v>M</v>
          </cell>
          <cell r="D96">
            <v>31949</v>
          </cell>
          <cell r="E96">
            <v>42907</v>
          </cell>
          <cell r="F96">
            <v>30</v>
          </cell>
          <cell r="G96" t="str">
            <v>Melk</v>
          </cell>
          <cell r="H96" t="str">
            <v>Österr</v>
          </cell>
          <cell r="I96" t="str">
            <v>HEILISIMO</v>
          </cell>
          <cell r="J96" t="str">
            <v/>
          </cell>
          <cell r="K96">
            <v>4206</v>
          </cell>
          <cell r="N96" t="str">
            <v>I</v>
          </cell>
          <cell r="O96" t="str">
            <v>LOO</v>
          </cell>
          <cell r="P96" t="str">
            <v>LOO</v>
          </cell>
          <cell r="Q96" t="str">
            <v>I</v>
          </cell>
          <cell r="R96" t="str">
            <v>LOO</v>
          </cell>
          <cell r="S96" t="str">
            <v>LOO</v>
          </cell>
          <cell r="T96" t="str">
            <v>I</v>
          </cell>
          <cell r="U96" t="str">
            <v>LOO</v>
          </cell>
          <cell r="V96" t="str">
            <v>LOO</v>
          </cell>
          <cell r="W96" t="str">
            <v>I</v>
          </cell>
          <cell r="X96" t="str">
            <v>LOO</v>
          </cell>
          <cell r="Y96" t="str">
            <v>LOO</v>
          </cell>
          <cell r="Z96" t="str">
            <v>I</v>
          </cell>
          <cell r="AA96" t="str">
            <v>LOO</v>
          </cell>
          <cell r="AB96" t="str">
            <v>LOO</v>
          </cell>
          <cell r="AC96" t="str">
            <v>I</v>
          </cell>
          <cell r="AD96" t="str">
            <v>LOO</v>
          </cell>
          <cell r="AE96" t="str">
            <v>LOO</v>
          </cell>
        </row>
        <row r="97">
          <cell r="A97">
            <v>83</v>
          </cell>
          <cell r="B97" t="str">
            <v>Immler Alfred</v>
          </cell>
          <cell r="C97" t="str">
            <v>M</v>
          </cell>
          <cell r="D97">
            <v>29259</v>
          </cell>
          <cell r="E97">
            <v>42774</v>
          </cell>
          <cell r="F97">
            <v>37</v>
          </cell>
          <cell r="G97" t="str">
            <v>Melk</v>
          </cell>
          <cell r="H97" t="str">
            <v>Österr</v>
          </cell>
          <cell r="I97" t="str">
            <v>IMMLEALFR</v>
          </cell>
          <cell r="J97" t="str">
            <v/>
          </cell>
          <cell r="K97">
            <v>3911</v>
          </cell>
          <cell r="N97" t="str">
            <v>I</v>
          </cell>
          <cell r="O97" t="str">
            <v>LOO</v>
          </cell>
          <cell r="P97" t="str">
            <v>LOO</v>
          </cell>
          <cell r="Q97" t="str">
            <v>I</v>
          </cell>
          <cell r="R97" t="str">
            <v>LOO</v>
          </cell>
          <cell r="S97" t="str">
            <v>LOO</v>
          </cell>
          <cell r="T97" t="str">
            <v>I</v>
          </cell>
          <cell r="U97" t="str">
            <v>LOO</v>
          </cell>
          <cell r="V97" t="str">
            <v>LOO</v>
          </cell>
          <cell r="W97" t="str">
            <v>I</v>
          </cell>
          <cell r="X97" t="str">
            <v>LOO</v>
          </cell>
          <cell r="Y97" t="str">
            <v>LOO</v>
          </cell>
          <cell r="Z97" t="str">
            <v>I</v>
          </cell>
          <cell r="AA97" t="str">
            <v>LOO</v>
          </cell>
          <cell r="AB97" t="str">
            <v>LOO</v>
          </cell>
          <cell r="AC97" t="str">
            <v>I</v>
          </cell>
          <cell r="AD97" t="str">
            <v>LOO</v>
          </cell>
          <cell r="AE97" t="str">
            <v>LOO</v>
          </cell>
        </row>
        <row r="98">
          <cell r="A98">
            <v>84</v>
          </cell>
          <cell r="B98" t="str">
            <v>Pugl Markus</v>
          </cell>
          <cell r="C98" t="str">
            <v>M</v>
          </cell>
          <cell r="D98">
            <v>29270</v>
          </cell>
          <cell r="E98">
            <v>42785</v>
          </cell>
          <cell r="F98">
            <v>37</v>
          </cell>
          <cell r="G98" t="str">
            <v>Melk</v>
          </cell>
          <cell r="H98" t="str">
            <v>Österr</v>
          </cell>
          <cell r="I98" t="str">
            <v>PUGLMARK</v>
          </cell>
          <cell r="J98" t="str">
            <v/>
          </cell>
          <cell r="K98">
            <v>3885</v>
          </cell>
          <cell r="N98" t="str">
            <v>I</v>
          </cell>
          <cell r="O98" t="str">
            <v>LOO</v>
          </cell>
          <cell r="P98" t="str">
            <v>LOO</v>
          </cell>
          <cell r="Q98" t="str">
            <v>I</v>
          </cell>
          <cell r="R98" t="str">
            <v>LOO</v>
          </cell>
          <cell r="S98" t="str">
            <v>LOO</v>
          </cell>
          <cell r="T98" t="str">
            <v>I</v>
          </cell>
          <cell r="U98" t="str">
            <v>LOO</v>
          </cell>
          <cell r="V98" t="str">
            <v>LOO</v>
          </cell>
          <cell r="W98" t="str">
            <v>I</v>
          </cell>
          <cell r="X98" t="str">
            <v>LOO</v>
          </cell>
          <cell r="Y98" t="str">
            <v>LOO</v>
          </cell>
          <cell r="Z98" t="str">
            <v>I</v>
          </cell>
          <cell r="AA98" t="str">
            <v>LOO</v>
          </cell>
          <cell r="AB98" t="str">
            <v>LOO</v>
          </cell>
          <cell r="AC98" t="str">
            <v>I</v>
          </cell>
          <cell r="AD98" t="str">
            <v>LOO</v>
          </cell>
          <cell r="AE98" t="str">
            <v>LOO</v>
          </cell>
        </row>
        <row r="99">
          <cell r="A99">
            <v>85</v>
          </cell>
          <cell r="B99" t="str">
            <v>Schütz Christoph</v>
          </cell>
          <cell r="C99" t="str">
            <v>M</v>
          </cell>
          <cell r="D99">
            <v>33564</v>
          </cell>
          <cell r="E99">
            <v>43061</v>
          </cell>
          <cell r="F99">
            <v>26</v>
          </cell>
          <cell r="G99" t="str">
            <v>Gorlice</v>
          </cell>
          <cell r="H99" t="str">
            <v>Polen</v>
          </cell>
          <cell r="I99" t="str">
            <v>SCHÜTCHRI</v>
          </cell>
          <cell r="J99" t="str">
            <v/>
          </cell>
          <cell r="K99">
            <v>4582</v>
          </cell>
          <cell r="N99" t="str">
            <v>G</v>
          </cell>
          <cell r="O99" t="str">
            <v>LOO</v>
          </cell>
          <cell r="P99" t="str">
            <v>LOO</v>
          </cell>
          <cell r="Q99" t="str">
            <v>G</v>
          </cell>
          <cell r="R99" t="str">
            <v>LOO</v>
          </cell>
          <cell r="S99" t="str">
            <v>LOO</v>
          </cell>
          <cell r="T99" t="str">
            <v>G</v>
          </cell>
          <cell r="U99" t="str">
            <v>LOO</v>
          </cell>
          <cell r="V99" t="str">
            <v>LOO</v>
          </cell>
          <cell r="W99" t="str">
            <v>G</v>
          </cell>
          <cell r="X99" t="str">
            <v>LOO</v>
          </cell>
          <cell r="Y99" t="str">
            <v>LOO</v>
          </cell>
          <cell r="Z99" t="str">
            <v>G</v>
          </cell>
          <cell r="AA99" t="str">
            <v>LOO</v>
          </cell>
          <cell r="AB99" t="str">
            <v>LOO</v>
          </cell>
          <cell r="AC99" t="str">
            <v>I</v>
          </cell>
          <cell r="AD99" t="str">
            <v>LOO</v>
          </cell>
          <cell r="AE99" t="str">
            <v>LOO</v>
          </cell>
        </row>
        <row r="100">
          <cell r="A100">
            <v>86</v>
          </cell>
          <cell r="B100" t="str">
            <v>Schütz Manfred</v>
          </cell>
          <cell r="C100" t="str">
            <v>M</v>
          </cell>
          <cell r="D100">
            <v>28543</v>
          </cell>
          <cell r="E100">
            <v>42788</v>
          </cell>
          <cell r="F100">
            <v>39</v>
          </cell>
          <cell r="G100" t="str">
            <v>Melk</v>
          </cell>
          <cell r="H100" t="str">
            <v>Österr</v>
          </cell>
          <cell r="I100" t="str">
            <v>SCHÜTMANF</v>
          </cell>
          <cell r="J100" t="str">
            <v/>
          </cell>
          <cell r="K100">
            <v>4096</v>
          </cell>
          <cell r="N100" t="str">
            <v>I</v>
          </cell>
          <cell r="O100" t="str">
            <v>LOO</v>
          </cell>
          <cell r="P100" t="str">
            <v>LOO</v>
          </cell>
          <cell r="Q100" t="str">
            <v>I</v>
          </cell>
          <cell r="R100" t="str">
            <v>LOO</v>
          </cell>
          <cell r="S100" t="str">
            <v>LOO</v>
          </cell>
          <cell r="T100" t="str">
            <v>I</v>
          </cell>
          <cell r="U100" t="str">
            <v>LOO</v>
          </cell>
          <cell r="V100" t="str">
            <v>LOO</v>
          </cell>
          <cell r="W100" t="str">
            <v>I</v>
          </cell>
          <cell r="X100" t="str">
            <v>LOO</v>
          </cell>
          <cell r="Y100" t="str">
            <v>LOO</v>
          </cell>
          <cell r="Z100" t="str">
            <v>I</v>
          </cell>
          <cell r="AA100" t="str">
            <v>LOO</v>
          </cell>
          <cell r="AB100" t="str">
            <v>LOO</v>
          </cell>
          <cell r="AC100" t="str">
            <v>I</v>
          </cell>
          <cell r="AD100" t="str">
            <v>LOO</v>
          </cell>
          <cell r="AE100" t="str">
            <v>LOO</v>
          </cell>
        </row>
        <row r="101">
          <cell r="A101">
            <v>87</v>
          </cell>
          <cell r="B101" t="str">
            <v>Rosenkranz Johann</v>
          </cell>
          <cell r="C101" t="str">
            <v>M</v>
          </cell>
          <cell r="D101">
            <v>19034</v>
          </cell>
          <cell r="E101">
            <v>42776</v>
          </cell>
          <cell r="F101">
            <v>65</v>
          </cell>
          <cell r="G101" t="str">
            <v>Melk</v>
          </cell>
          <cell r="H101" t="str">
            <v>Österr</v>
          </cell>
          <cell r="I101" t="str">
            <v>ROSENJOHA</v>
          </cell>
          <cell r="J101" t="str">
            <v/>
          </cell>
          <cell r="K101">
            <v>960</v>
          </cell>
          <cell r="N101" t="str">
            <v>I</v>
          </cell>
          <cell r="O101" t="str">
            <v>MEL</v>
          </cell>
          <cell r="P101" t="str">
            <v>MEL</v>
          </cell>
          <cell r="Q101" t="str">
            <v>I</v>
          </cell>
          <cell r="R101" t="str">
            <v>MEL</v>
          </cell>
          <cell r="S101" t="str">
            <v>MEL</v>
          </cell>
          <cell r="T101" t="str">
            <v>I</v>
          </cell>
          <cell r="U101" t="str">
            <v>MEL</v>
          </cell>
          <cell r="V101" t="str">
            <v>MEL</v>
          </cell>
          <cell r="W101" t="str">
            <v>I</v>
          </cell>
          <cell r="X101" t="str">
            <v>MEL</v>
          </cell>
          <cell r="Y101" t="str">
            <v>MEL</v>
          </cell>
          <cell r="Z101" t="str">
            <v>I</v>
          </cell>
          <cell r="AA101" t="str">
            <v>MEL</v>
          </cell>
          <cell r="AB101" t="str">
            <v>MEL</v>
          </cell>
          <cell r="AC101" t="str">
            <v>I</v>
          </cell>
          <cell r="AD101" t="str">
            <v>MEL</v>
          </cell>
          <cell r="AE101" t="str">
            <v>MEL</v>
          </cell>
        </row>
        <row r="102">
          <cell r="A102">
            <v>88</v>
          </cell>
          <cell r="B102" t="str">
            <v>Sapper Josef</v>
          </cell>
          <cell r="C102" t="str">
            <v>M</v>
          </cell>
          <cell r="D102">
            <v>19525</v>
          </cell>
          <cell r="E102">
            <v>42901</v>
          </cell>
          <cell r="F102">
            <v>64</v>
          </cell>
          <cell r="G102" t="str">
            <v>Melk</v>
          </cell>
          <cell r="H102" t="str">
            <v>Österr</v>
          </cell>
          <cell r="I102" t="str">
            <v>SAPPEJOSE</v>
          </cell>
          <cell r="J102" t="str">
            <v/>
          </cell>
          <cell r="K102">
            <v>958</v>
          </cell>
          <cell r="N102" t="str">
            <v>I</v>
          </cell>
          <cell r="O102" t="str">
            <v>MEL</v>
          </cell>
          <cell r="P102" t="str">
            <v>MEL</v>
          </cell>
          <cell r="Q102" t="str">
            <v>I</v>
          </cell>
          <cell r="R102" t="str">
            <v>MEL</v>
          </cell>
          <cell r="S102" t="str">
            <v>MEL</v>
          </cell>
          <cell r="T102" t="str">
            <v>I</v>
          </cell>
          <cell r="U102" t="str">
            <v>MEL</v>
          </cell>
          <cell r="V102" t="str">
            <v>MEL</v>
          </cell>
          <cell r="W102" t="str">
            <v>I</v>
          </cell>
          <cell r="X102" t="str">
            <v>MEL</v>
          </cell>
          <cell r="Y102" t="str">
            <v>MEL</v>
          </cell>
          <cell r="Z102" t="str">
            <v/>
          </cell>
          <cell r="AA102" t="str">
            <v/>
          </cell>
          <cell r="AB102" t="str">
            <v/>
          </cell>
          <cell r="AC102" t="str">
            <v>I</v>
          </cell>
          <cell r="AD102" t="str">
            <v>MEL</v>
          </cell>
          <cell r="AE102" t="str">
            <v>MEL</v>
          </cell>
        </row>
        <row r="103">
          <cell r="A103">
            <v>89</v>
          </cell>
          <cell r="B103" t="str">
            <v>Wanitschek Norbert</v>
          </cell>
          <cell r="C103" t="str">
            <v>M</v>
          </cell>
          <cell r="D103">
            <v>23315</v>
          </cell>
          <cell r="E103">
            <v>43039</v>
          </cell>
          <cell r="F103">
            <v>54</v>
          </cell>
          <cell r="G103" t="str">
            <v>Melk</v>
          </cell>
          <cell r="H103" t="str">
            <v>Österr</v>
          </cell>
          <cell r="I103" t="str">
            <v>WANITNORB</v>
          </cell>
          <cell r="J103" t="str">
            <v/>
          </cell>
          <cell r="K103">
            <v>2886</v>
          </cell>
          <cell r="N103" t="str">
            <v>I</v>
          </cell>
          <cell r="O103" t="str">
            <v>MEL</v>
          </cell>
          <cell r="P103" t="str">
            <v>MEL</v>
          </cell>
          <cell r="Q103" t="str">
            <v>I</v>
          </cell>
          <cell r="R103" t="str">
            <v>MEL</v>
          </cell>
          <cell r="S103" t="str">
            <v>MEL</v>
          </cell>
          <cell r="T103" t="str">
            <v>I</v>
          </cell>
          <cell r="U103" t="str">
            <v>MEL</v>
          </cell>
          <cell r="V103" t="str">
            <v>MEL</v>
          </cell>
          <cell r="W103" t="str">
            <v>I</v>
          </cell>
          <cell r="X103" t="str">
            <v>MEL</v>
          </cell>
          <cell r="Y103" t="str">
            <v>MEL</v>
          </cell>
          <cell r="Z103" t="str">
            <v>I</v>
          </cell>
          <cell r="AA103" t="str">
            <v>MEL</v>
          </cell>
          <cell r="AB103" t="str">
            <v>MEL</v>
          </cell>
          <cell r="AC103" t="str">
            <v>I</v>
          </cell>
          <cell r="AD103" t="str">
            <v>MEL</v>
          </cell>
          <cell r="AE103" t="str">
            <v>MEL</v>
          </cell>
        </row>
        <row r="104">
          <cell r="A104">
            <v>90</v>
          </cell>
          <cell r="B104" t="str">
            <v>Buchinger Rudolf</v>
          </cell>
          <cell r="C104" t="str">
            <v>M</v>
          </cell>
          <cell r="D104">
            <v>19244</v>
          </cell>
          <cell r="E104">
            <v>42985</v>
          </cell>
          <cell r="F104">
            <v>65</v>
          </cell>
          <cell r="G104" t="str">
            <v>St. Pölten</v>
          </cell>
          <cell r="H104" t="str">
            <v>Österr</v>
          </cell>
          <cell r="I104" t="str">
            <v>BUCHIRUDO</v>
          </cell>
          <cell r="J104" t="str">
            <v/>
          </cell>
          <cell r="K104">
            <v>988</v>
          </cell>
          <cell r="N104" t="str">
            <v/>
          </cell>
          <cell r="O104" t="str">
            <v/>
          </cell>
          <cell r="P104" t="str">
            <v/>
          </cell>
          <cell r="Q104" t="str">
            <v/>
          </cell>
          <cell r="R104" t="str">
            <v/>
          </cell>
          <cell r="S104" t="str">
            <v/>
          </cell>
          <cell r="T104" t="str">
            <v/>
          </cell>
          <cell r="U104" t="str">
            <v/>
          </cell>
          <cell r="V104" t="str">
            <v/>
          </cell>
          <cell r="W104" t="str">
            <v>I</v>
          </cell>
          <cell r="X104" t="str">
            <v>MIL</v>
          </cell>
          <cell r="Y104" t="str">
            <v>MIL</v>
          </cell>
          <cell r="Z104" t="str">
            <v>I</v>
          </cell>
          <cell r="AA104" t="str">
            <v>MIL</v>
          </cell>
          <cell r="AB104" t="str">
            <v>MIL</v>
          </cell>
          <cell r="AC104" t="str">
            <v>I</v>
          </cell>
          <cell r="AD104" t="str">
            <v>MIL</v>
          </cell>
          <cell r="AE104" t="str">
            <v>MIL</v>
          </cell>
        </row>
        <row r="105">
          <cell r="A105">
            <v>91</v>
          </cell>
          <cell r="B105" t="str">
            <v>Buchmayer Siegfried, Mag.</v>
          </cell>
          <cell r="C105" t="str">
            <v>M</v>
          </cell>
          <cell r="D105">
            <v>29214</v>
          </cell>
          <cell r="E105">
            <v>42729</v>
          </cell>
          <cell r="F105">
            <v>37</v>
          </cell>
          <cell r="G105" t="str">
            <v>St. Pölten</v>
          </cell>
          <cell r="H105" t="str">
            <v>Österr</v>
          </cell>
          <cell r="I105" t="str">
            <v>BUCHMSIEG</v>
          </cell>
          <cell r="J105" t="str">
            <v/>
          </cell>
          <cell r="K105">
            <v>3822</v>
          </cell>
          <cell r="N105" t="str">
            <v>I</v>
          </cell>
          <cell r="O105" t="str">
            <v>MIL</v>
          </cell>
          <cell r="P105" t="str">
            <v>MIL</v>
          </cell>
          <cell r="Q105" t="str">
            <v>I</v>
          </cell>
          <cell r="R105" t="str">
            <v>MIL</v>
          </cell>
          <cell r="S105" t="str">
            <v>MIL</v>
          </cell>
          <cell r="T105" t="str">
            <v>I</v>
          </cell>
          <cell r="U105" t="str">
            <v>MIL</v>
          </cell>
          <cell r="V105" t="str">
            <v>MIL</v>
          </cell>
          <cell r="W105" t="str">
            <v>I</v>
          </cell>
          <cell r="X105" t="str">
            <v>MIL</v>
          </cell>
          <cell r="Y105" t="str">
            <v>MIL</v>
          </cell>
          <cell r="Z105" t="str">
            <v>I</v>
          </cell>
          <cell r="AA105" t="str">
            <v>MIL</v>
          </cell>
          <cell r="AB105" t="str">
            <v>MIL</v>
          </cell>
          <cell r="AC105" t="str">
            <v>I</v>
          </cell>
          <cell r="AD105" t="str">
            <v>MIL</v>
          </cell>
          <cell r="AE105" t="str">
            <v>MIL</v>
          </cell>
        </row>
        <row r="106">
          <cell r="A106">
            <v>92</v>
          </cell>
          <cell r="B106" t="str">
            <v>Hermanek Patrick</v>
          </cell>
          <cell r="C106" t="str">
            <v>M</v>
          </cell>
          <cell r="D106">
            <v>34043</v>
          </cell>
          <cell r="E106">
            <v>42809</v>
          </cell>
          <cell r="F106">
            <v>24</v>
          </cell>
          <cell r="G106" t="str">
            <v>St. Pölten</v>
          </cell>
          <cell r="H106" t="str">
            <v>Österr</v>
          </cell>
          <cell r="I106" t="str">
            <v>HERMAPATR</v>
          </cell>
          <cell r="J106" t="str">
            <v/>
          </cell>
          <cell r="K106">
            <v>4489</v>
          </cell>
          <cell r="N106" t="str">
            <v/>
          </cell>
          <cell r="O106" t="str">
            <v/>
          </cell>
          <cell r="P106" t="str">
            <v/>
          </cell>
          <cell r="Q106" t="str">
            <v/>
          </cell>
          <cell r="R106" t="str">
            <v/>
          </cell>
          <cell r="S106" t="str">
            <v/>
          </cell>
          <cell r="T106" t="str">
            <v/>
          </cell>
          <cell r="U106" t="str">
            <v/>
          </cell>
          <cell r="V106" t="str">
            <v/>
          </cell>
          <cell r="W106" t="str">
            <v/>
          </cell>
          <cell r="X106" t="str">
            <v/>
          </cell>
          <cell r="Y106" t="str">
            <v/>
          </cell>
          <cell r="Z106" t="str">
            <v>I</v>
          </cell>
          <cell r="AA106" t="str">
            <v>MIL</v>
          </cell>
          <cell r="AB106" t="str">
            <v>MIL</v>
          </cell>
          <cell r="AC106" t="str">
            <v>I</v>
          </cell>
          <cell r="AD106" t="str">
            <v>MIL</v>
          </cell>
          <cell r="AE106" t="str">
            <v>MIL</v>
          </cell>
        </row>
        <row r="107">
          <cell r="A107">
            <v>93</v>
          </cell>
          <cell r="B107" t="str">
            <v>Kern Christian, Mag.</v>
          </cell>
          <cell r="C107" t="str">
            <v>M</v>
          </cell>
          <cell r="D107">
            <v>29644</v>
          </cell>
          <cell r="E107">
            <v>42793</v>
          </cell>
          <cell r="F107">
            <v>36</v>
          </cell>
          <cell r="G107" t="str">
            <v>St. Pölten</v>
          </cell>
          <cell r="H107" t="str">
            <v>Österr</v>
          </cell>
          <cell r="I107" t="str">
            <v>KERNCHRI</v>
          </cell>
          <cell r="J107" t="str">
            <v/>
          </cell>
          <cell r="K107">
            <v>4444</v>
          </cell>
          <cell r="N107" t="str">
            <v/>
          </cell>
          <cell r="O107" t="str">
            <v/>
          </cell>
          <cell r="P107" t="str">
            <v/>
          </cell>
          <cell r="Q107" t="str">
            <v/>
          </cell>
          <cell r="R107" t="str">
            <v/>
          </cell>
          <cell r="S107" t="str">
            <v/>
          </cell>
          <cell r="T107" t="str">
            <v/>
          </cell>
          <cell r="U107" t="str">
            <v/>
          </cell>
          <cell r="V107" t="str">
            <v/>
          </cell>
          <cell r="W107" t="str">
            <v/>
          </cell>
          <cell r="X107" t="str">
            <v/>
          </cell>
          <cell r="Y107" t="str">
            <v/>
          </cell>
          <cell r="Z107" t="str">
            <v/>
          </cell>
          <cell r="AA107" t="str">
            <v/>
          </cell>
          <cell r="AB107" t="str">
            <v/>
          </cell>
          <cell r="AC107" t="str">
            <v>I</v>
          </cell>
          <cell r="AD107" t="str">
            <v>MIL</v>
          </cell>
          <cell r="AE107" t="str">
            <v>MIL</v>
          </cell>
        </row>
        <row r="108">
          <cell r="A108">
            <v>94</v>
          </cell>
          <cell r="B108" t="str">
            <v>Kirchmayer Harald</v>
          </cell>
          <cell r="C108" t="str">
            <v>M</v>
          </cell>
          <cell r="D108">
            <v>25838</v>
          </cell>
          <cell r="E108">
            <v>43005</v>
          </cell>
          <cell r="F108">
            <v>47</v>
          </cell>
          <cell r="G108" t="str">
            <v>St. Veit / Gölsen</v>
          </cell>
          <cell r="H108" t="str">
            <v>Österr</v>
          </cell>
          <cell r="I108" t="str">
            <v>KIRCHHARA</v>
          </cell>
          <cell r="J108" t="str">
            <v/>
          </cell>
          <cell r="K108">
            <v>4077</v>
          </cell>
          <cell r="N108" t="str">
            <v>I</v>
          </cell>
          <cell r="O108" t="str">
            <v>MIL</v>
          </cell>
          <cell r="P108" t="str">
            <v>MIL</v>
          </cell>
          <cell r="Q108" t="str">
            <v>I</v>
          </cell>
          <cell r="R108" t="str">
            <v>MIL</v>
          </cell>
          <cell r="S108" t="str">
            <v>MIL</v>
          </cell>
          <cell r="T108" t="str">
            <v>I</v>
          </cell>
          <cell r="U108" t="str">
            <v>MIL</v>
          </cell>
          <cell r="V108" t="str">
            <v/>
          </cell>
          <cell r="W108" t="str">
            <v/>
          </cell>
          <cell r="X108" t="str">
            <v/>
          </cell>
          <cell r="Y108" t="str">
            <v/>
          </cell>
          <cell r="Z108" t="str">
            <v>I</v>
          </cell>
          <cell r="AA108" t="str">
            <v>MIL</v>
          </cell>
          <cell r="AB108" t="str">
            <v>MIL</v>
          </cell>
          <cell r="AC108" t="str">
            <v>I</v>
          </cell>
          <cell r="AD108" t="str">
            <v>MIL</v>
          </cell>
          <cell r="AE108" t="str">
            <v>MIL</v>
          </cell>
        </row>
        <row r="109">
          <cell r="A109">
            <v>95</v>
          </cell>
          <cell r="B109" t="str">
            <v>Kraftl Michael</v>
          </cell>
          <cell r="C109" t="str">
            <v>M</v>
          </cell>
          <cell r="D109">
            <v>28908</v>
          </cell>
          <cell r="E109">
            <v>42788</v>
          </cell>
          <cell r="F109">
            <v>38</v>
          </cell>
          <cell r="G109" t="str">
            <v>Wien</v>
          </cell>
          <cell r="H109" t="str">
            <v>Österr</v>
          </cell>
          <cell r="I109" t="str">
            <v>KRAFTMICH</v>
          </cell>
          <cell r="J109" t="str">
            <v/>
          </cell>
          <cell r="K109">
            <v>4272</v>
          </cell>
          <cell r="N109" t="str">
            <v>I</v>
          </cell>
          <cell r="O109" t="str">
            <v>MIL</v>
          </cell>
          <cell r="P109" t="str">
            <v>MIL</v>
          </cell>
          <cell r="Q109" t="str">
            <v>I</v>
          </cell>
          <cell r="R109" t="str">
            <v>MIL</v>
          </cell>
          <cell r="S109" t="str">
            <v>MIL</v>
          </cell>
          <cell r="T109" t="str">
            <v>I</v>
          </cell>
          <cell r="U109" t="str">
            <v>MIL</v>
          </cell>
          <cell r="V109" t="str">
            <v>MIL</v>
          </cell>
          <cell r="W109" t="str">
            <v>I</v>
          </cell>
          <cell r="X109" t="str">
            <v>MIL</v>
          </cell>
          <cell r="Y109" t="str">
            <v>MIL</v>
          </cell>
          <cell r="Z109" t="str">
            <v>I</v>
          </cell>
          <cell r="AA109" t="str">
            <v>MIL</v>
          </cell>
          <cell r="AB109" t="str">
            <v>MIL</v>
          </cell>
          <cell r="AC109" t="str">
            <v>I</v>
          </cell>
          <cell r="AD109" t="str">
            <v>MIL</v>
          </cell>
          <cell r="AE109" t="str">
            <v>MIL</v>
          </cell>
        </row>
        <row r="110">
          <cell r="A110">
            <v>96</v>
          </cell>
          <cell r="B110" t="str">
            <v>Kugler Gerald</v>
          </cell>
          <cell r="C110" t="str">
            <v>M</v>
          </cell>
          <cell r="D110">
            <v>32900</v>
          </cell>
          <cell r="E110">
            <v>42762</v>
          </cell>
          <cell r="F110">
            <v>27</v>
          </cell>
          <cell r="G110" t="str">
            <v>St. Pölten</v>
          </cell>
          <cell r="H110" t="str">
            <v>Österr</v>
          </cell>
          <cell r="I110" t="str">
            <v>KUGLEGERA</v>
          </cell>
          <cell r="J110" t="str">
            <v/>
          </cell>
          <cell r="K110">
            <v>4326</v>
          </cell>
          <cell r="N110" t="str">
            <v>I</v>
          </cell>
          <cell r="O110" t="str">
            <v>HAR</v>
          </cell>
          <cell r="P110" t="str">
            <v>HAR</v>
          </cell>
          <cell r="Q110" t="str">
            <v>I</v>
          </cell>
          <cell r="R110" t="str">
            <v>HAR</v>
          </cell>
          <cell r="S110" t="str">
            <v>HAR</v>
          </cell>
          <cell r="T110" t="str">
            <v>I</v>
          </cell>
          <cell r="U110" t="str">
            <v>HAR</v>
          </cell>
          <cell r="V110" t="str">
            <v>HAR</v>
          </cell>
          <cell r="W110" t="str">
            <v>I</v>
          </cell>
          <cell r="X110" t="str">
            <v>HAR</v>
          </cell>
          <cell r="Y110" t="str">
            <v>HAR</v>
          </cell>
          <cell r="Z110" t="str">
            <v>I</v>
          </cell>
          <cell r="AA110" t="str">
            <v>HAR</v>
          </cell>
          <cell r="AB110" t="str">
            <v>HAR</v>
          </cell>
          <cell r="AC110" t="str">
            <v>I</v>
          </cell>
          <cell r="AD110" t="str">
            <v>MIL</v>
          </cell>
          <cell r="AE110" t="str">
            <v>MIL</v>
          </cell>
        </row>
        <row r="111">
          <cell r="A111">
            <v>97</v>
          </cell>
          <cell r="B111" t="str">
            <v>Mann Roman</v>
          </cell>
          <cell r="C111" t="str">
            <v>M</v>
          </cell>
          <cell r="D111">
            <v>33114</v>
          </cell>
          <cell r="E111">
            <v>42976</v>
          </cell>
          <cell r="F111">
            <v>27</v>
          </cell>
          <cell r="G111" t="str">
            <v>Wien</v>
          </cell>
          <cell r="H111" t="str">
            <v>Österr</v>
          </cell>
          <cell r="I111" t="str">
            <v>MANNROMA</v>
          </cell>
          <cell r="J111" t="str">
            <v/>
          </cell>
          <cell r="K111">
            <v>4312</v>
          </cell>
          <cell r="N111" t="str">
            <v>I</v>
          </cell>
          <cell r="O111" t="str">
            <v>MIL</v>
          </cell>
          <cell r="P111" t="str">
            <v>MIL</v>
          </cell>
          <cell r="Q111" t="str">
            <v>I</v>
          </cell>
          <cell r="R111" t="str">
            <v>MIL</v>
          </cell>
          <cell r="S111" t="str">
            <v>MIL</v>
          </cell>
          <cell r="T111" t="str">
            <v>I</v>
          </cell>
          <cell r="U111" t="str">
            <v>MIL</v>
          </cell>
          <cell r="V111" t="str">
            <v>MIL</v>
          </cell>
          <cell r="W111" t="str">
            <v>I</v>
          </cell>
          <cell r="X111" t="str">
            <v>MIL</v>
          </cell>
          <cell r="Y111" t="str">
            <v>MIL</v>
          </cell>
          <cell r="Z111" t="str">
            <v>I</v>
          </cell>
          <cell r="AA111" t="str">
            <v>MIL</v>
          </cell>
          <cell r="AB111" t="str">
            <v>MIL</v>
          </cell>
          <cell r="AC111" t="str">
            <v>I</v>
          </cell>
          <cell r="AD111" t="str">
            <v>MIL</v>
          </cell>
          <cell r="AE111" t="str">
            <v>MIL</v>
          </cell>
        </row>
        <row r="112">
          <cell r="A112">
            <v>98</v>
          </cell>
          <cell r="B112" t="str">
            <v>Mann Stephan</v>
          </cell>
          <cell r="C112" t="str">
            <v>M</v>
          </cell>
          <cell r="D112">
            <v>30896</v>
          </cell>
          <cell r="E112">
            <v>42949</v>
          </cell>
          <cell r="F112">
            <v>33</v>
          </cell>
          <cell r="G112" t="str">
            <v>Wien</v>
          </cell>
          <cell r="H112" t="str">
            <v>Österr</v>
          </cell>
          <cell r="I112" t="str">
            <v>MANNSTEP</v>
          </cell>
          <cell r="J112" t="str">
            <v/>
          </cell>
          <cell r="K112">
            <v>4110</v>
          </cell>
          <cell r="N112" t="str">
            <v>I</v>
          </cell>
          <cell r="O112" t="str">
            <v>MIL</v>
          </cell>
          <cell r="P112" t="str">
            <v>MIL</v>
          </cell>
          <cell r="Q112" t="str">
            <v>I</v>
          </cell>
          <cell r="R112" t="str">
            <v>MIL</v>
          </cell>
          <cell r="S112" t="str">
            <v>MIL</v>
          </cell>
          <cell r="T112" t="str">
            <v>I</v>
          </cell>
          <cell r="U112" t="str">
            <v>MIL</v>
          </cell>
          <cell r="V112" t="str">
            <v>MIL</v>
          </cell>
          <cell r="W112" t="str">
            <v>I</v>
          </cell>
          <cell r="X112" t="str">
            <v>MIL</v>
          </cell>
          <cell r="Y112" t="str">
            <v>MIL</v>
          </cell>
          <cell r="Z112" t="str">
            <v>I</v>
          </cell>
          <cell r="AA112" t="str">
            <v>MIL</v>
          </cell>
          <cell r="AB112" t="str">
            <v>MIL</v>
          </cell>
          <cell r="AC112" t="str">
            <v>I</v>
          </cell>
          <cell r="AD112" t="str">
            <v>MIL</v>
          </cell>
          <cell r="AE112" t="str">
            <v>MIL</v>
          </cell>
        </row>
        <row r="113">
          <cell r="A113">
            <v>99</v>
          </cell>
          <cell r="B113" t="str">
            <v>Resch Helmut</v>
          </cell>
          <cell r="C113" t="str">
            <v>M</v>
          </cell>
          <cell r="D113">
            <v>22671</v>
          </cell>
          <cell r="E113">
            <v>42760</v>
          </cell>
          <cell r="F113">
            <v>55</v>
          </cell>
          <cell r="G113" t="str">
            <v>Ober Grafendorf</v>
          </cell>
          <cell r="H113" t="str">
            <v>Österr</v>
          </cell>
          <cell r="I113" t="str">
            <v>RESCHHELM</v>
          </cell>
          <cell r="J113" t="str">
            <v/>
          </cell>
          <cell r="K113">
            <v>2778</v>
          </cell>
          <cell r="N113" t="str">
            <v/>
          </cell>
          <cell r="O113" t="str">
            <v/>
          </cell>
          <cell r="P113" t="str">
            <v/>
          </cell>
          <cell r="Q113" t="str">
            <v/>
          </cell>
          <cell r="R113" t="str">
            <v/>
          </cell>
          <cell r="S113" t="str">
            <v/>
          </cell>
          <cell r="T113" t="str">
            <v/>
          </cell>
          <cell r="U113" t="str">
            <v/>
          </cell>
          <cell r="V113" t="str">
            <v/>
          </cell>
          <cell r="W113" t="str">
            <v/>
          </cell>
          <cell r="X113" t="str">
            <v/>
          </cell>
          <cell r="Y113" t="str">
            <v/>
          </cell>
          <cell r="Z113" t="str">
            <v/>
          </cell>
          <cell r="AA113" t="str">
            <v/>
          </cell>
          <cell r="AB113" t="str">
            <v/>
          </cell>
          <cell r="AC113" t="str">
            <v>I</v>
          </cell>
          <cell r="AD113" t="str">
            <v>MIL</v>
          </cell>
          <cell r="AE113" t="str">
            <v>MIL</v>
          </cell>
        </row>
        <row r="114">
          <cell r="A114">
            <v>100</v>
          </cell>
          <cell r="B114" t="str">
            <v>Schaferl Willibald, AR</v>
          </cell>
          <cell r="C114" t="str">
            <v>M</v>
          </cell>
          <cell r="D114">
            <v>8944</v>
          </cell>
          <cell r="E114">
            <v>42912</v>
          </cell>
          <cell r="F114">
            <v>93</v>
          </cell>
          <cell r="G114" t="str">
            <v>St. Pölten</v>
          </cell>
          <cell r="H114" t="str">
            <v>Österr</v>
          </cell>
          <cell r="I114" t="str">
            <v>SCHAFWILL</v>
          </cell>
          <cell r="J114" t="str">
            <v/>
          </cell>
          <cell r="K114">
            <v>978</v>
          </cell>
          <cell r="N114" t="str">
            <v/>
          </cell>
          <cell r="O114" t="str">
            <v/>
          </cell>
          <cell r="P114" t="str">
            <v/>
          </cell>
          <cell r="Q114" t="str">
            <v/>
          </cell>
          <cell r="R114" t="str">
            <v/>
          </cell>
          <cell r="S114" t="str">
            <v/>
          </cell>
          <cell r="T114" t="str">
            <v/>
          </cell>
          <cell r="U114" t="str">
            <v/>
          </cell>
          <cell r="V114" t="str">
            <v/>
          </cell>
          <cell r="W114" t="str">
            <v/>
          </cell>
          <cell r="X114" t="str">
            <v/>
          </cell>
          <cell r="Y114" t="str">
            <v/>
          </cell>
          <cell r="Z114" t="str">
            <v>I</v>
          </cell>
          <cell r="AA114" t="str">
            <v>MIL</v>
          </cell>
          <cell r="AB114" t="str">
            <v>MIL</v>
          </cell>
          <cell r="AC114" t="str">
            <v>I</v>
          </cell>
          <cell r="AD114" t="str">
            <v>MIL</v>
          </cell>
          <cell r="AE114" t="str">
            <v>MIL</v>
          </cell>
        </row>
        <row r="115">
          <cell r="A115">
            <v>101</v>
          </cell>
          <cell r="B115" t="str">
            <v>Schlechta Markus</v>
          </cell>
          <cell r="C115" t="str">
            <v>M</v>
          </cell>
          <cell r="D115">
            <v>29437</v>
          </cell>
          <cell r="E115">
            <v>42951</v>
          </cell>
          <cell r="F115">
            <v>37</v>
          </cell>
          <cell r="G115" t="str">
            <v>St. Pölten</v>
          </cell>
          <cell r="H115" t="str">
            <v>Österr</v>
          </cell>
          <cell r="I115" t="str">
            <v>SCHLEMARK</v>
          </cell>
          <cell r="J115" t="str">
            <v/>
          </cell>
          <cell r="K115">
            <v>3952</v>
          </cell>
          <cell r="N115" t="str">
            <v/>
          </cell>
          <cell r="O115" t="str">
            <v/>
          </cell>
          <cell r="P115" t="str">
            <v/>
          </cell>
          <cell r="Q115" t="str">
            <v/>
          </cell>
          <cell r="R115" t="str">
            <v/>
          </cell>
          <cell r="S115" t="str">
            <v/>
          </cell>
          <cell r="T115" t="str">
            <v/>
          </cell>
          <cell r="U115" t="str">
            <v/>
          </cell>
          <cell r="V115" t="str">
            <v/>
          </cell>
          <cell r="W115" t="str">
            <v/>
          </cell>
          <cell r="X115" t="str">
            <v/>
          </cell>
          <cell r="Y115" t="str">
            <v/>
          </cell>
          <cell r="Z115" t="str">
            <v/>
          </cell>
          <cell r="AA115" t="str">
            <v/>
          </cell>
          <cell r="AB115" t="str">
            <v/>
          </cell>
          <cell r="AC115" t="str">
            <v>I</v>
          </cell>
          <cell r="AD115" t="str">
            <v>MIL</v>
          </cell>
          <cell r="AE115" t="str">
            <v>MIL</v>
          </cell>
        </row>
        <row r="116">
          <cell r="A116">
            <v>102</v>
          </cell>
          <cell r="B116" t="str">
            <v>Tacho Herbert</v>
          </cell>
          <cell r="C116" t="str">
            <v>M</v>
          </cell>
          <cell r="D116">
            <v>21880</v>
          </cell>
          <cell r="E116">
            <v>43065</v>
          </cell>
          <cell r="F116">
            <v>58</v>
          </cell>
          <cell r="G116" t="str">
            <v>St. Pölten</v>
          </cell>
          <cell r="H116" t="str">
            <v>Österr</v>
          </cell>
          <cell r="I116" t="str">
            <v>TACHOHERB</v>
          </cell>
          <cell r="J116" t="str">
            <v/>
          </cell>
          <cell r="K116">
            <v>3078</v>
          </cell>
          <cell r="N116" t="str">
            <v>I</v>
          </cell>
          <cell r="O116" t="str">
            <v>MIL</v>
          </cell>
          <cell r="P116" t="str">
            <v>MIL</v>
          </cell>
          <cell r="Q116" t="str">
            <v>I</v>
          </cell>
          <cell r="R116" t="str">
            <v>MIL</v>
          </cell>
          <cell r="S116" t="str">
            <v>MIL</v>
          </cell>
          <cell r="T116" t="str">
            <v>I</v>
          </cell>
          <cell r="U116" t="str">
            <v>MIL</v>
          </cell>
          <cell r="V116" t="str">
            <v>MIL</v>
          </cell>
          <cell r="W116" t="str">
            <v>I</v>
          </cell>
          <cell r="X116" t="str">
            <v>MIL</v>
          </cell>
          <cell r="Y116" t="str">
            <v>MIL</v>
          </cell>
          <cell r="Z116" t="str">
            <v>I</v>
          </cell>
          <cell r="AA116" t="str">
            <v>MIL</v>
          </cell>
          <cell r="AB116" t="str">
            <v>MIL</v>
          </cell>
          <cell r="AC116" t="str">
            <v>I</v>
          </cell>
          <cell r="AD116" t="str">
            <v>MIL</v>
          </cell>
          <cell r="AE116" t="str">
            <v>MIL</v>
          </cell>
        </row>
        <row r="117">
          <cell r="A117">
            <v>103</v>
          </cell>
          <cell r="B117" t="str">
            <v>Abraham Martin</v>
          </cell>
          <cell r="C117" t="str">
            <v>M</v>
          </cell>
          <cell r="D117">
            <v>30513</v>
          </cell>
          <cell r="E117">
            <v>42932</v>
          </cell>
          <cell r="F117">
            <v>34</v>
          </cell>
          <cell r="G117" t="str">
            <v>Wien</v>
          </cell>
          <cell r="H117" t="str">
            <v>Österr</v>
          </cell>
          <cell r="I117" t="str">
            <v>ABRAHMART</v>
          </cell>
          <cell r="J117" t="str">
            <v/>
          </cell>
          <cell r="K117">
            <v>4027</v>
          </cell>
          <cell r="N117" t="str">
            <v>I</v>
          </cell>
          <cell r="O117" t="str">
            <v>MÖD</v>
          </cell>
          <cell r="P117" t="str">
            <v>MÖD</v>
          </cell>
          <cell r="Q117" t="str">
            <v>I</v>
          </cell>
          <cell r="R117" t="str">
            <v>MÖD</v>
          </cell>
          <cell r="S117" t="str">
            <v>MÖD</v>
          </cell>
          <cell r="T117" t="str">
            <v>I</v>
          </cell>
          <cell r="U117" t="str">
            <v>MÖD</v>
          </cell>
          <cell r="V117" t="str">
            <v>MÖD</v>
          </cell>
          <cell r="W117" t="str">
            <v>I</v>
          </cell>
          <cell r="X117" t="str">
            <v>MÖD</v>
          </cell>
          <cell r="Y117" t="str">
            <v>MÖD</v>
          </cell>
          <cell r="Z117" t="str">
            <v>I</v>
          </cell>
          <cell r="AA117" t="str">
            <v>MÖD</v>
          </cell>
          <cell r="AB117" t="str">
            <v>MÖD</v>
          </cell>
          <cell r="AC117" t="str">
            <v>I</v>
          </cell>
          <cell r="AD117" t="str">
            <v>MÖD</v>
          </cell>
          <cell r="AE117" t="str">
            <v>MÖD</v>
          </cell>
        </row>
        <row r="118">
          <cell r="A118">
            <v>104</v>
          </cell>
          <cell r="B118" t="str">
            <v>Grubmüller Anton</v>
          </cell>
          <cell r="C118" t="str">
            <v>M</v>
          </cell>
          <cell r="D118">
            <v>28394</v>
          </cell>
          <cell r="E118">
            <v>43004</v>
          </cell>
          <cell r="F118">
            <v>40</v>
          </cell>
          <cell r="G118" t="str">
            <v>St. Pölten</v>
          </cell>
          <cell r="H118" t="str">
            <v>Österr</v>
          </cell>
          <cell r="I118" t="str">
            <v>GRUBMANTO</v>
          </cell>
          <cell r="J118" t="str">
            <v/>
          </cell>
          <cell r="K118">
            <v>4443</v>
          </cell>
          <cell r="N118" t="str">
            <v>I</v>
          </cell>
          <cell r="O118" t="str">
            <v>HAR</v>
          </cell>
          <cell r="P118" t="str">
            <v>LOO</v>
          </cell>
          <cell r="Q118" t="str">
            <v>I</v>
          </cell>
          <cell r="R118" t="str">
            <v>HAR</v>
          </cell>
          <cell r="S118" t="str">
            <v>LOO</v>
          </cell>
          <cell r="T118" t="str">
            <v>I</v>
          </cell>
          <cell r="U118" t="str">
            <v>HAR</v>
          </cell>
          <cell r="V118" t="str">
            <v>HAR</v>
          </cell>
          <cell r="W118" t="str">
            <v>I</v>
          </cell>
          <cell r="X118" t="str">
            <v>HAR</v>
          </cell>
          <cell r="Y118" t="str">
            <v>MÖD</v>
          </cell>
          <cell r="Z118" t="str">
            <v>I</v>
          </cell>
          <cell r="AA118" t="str">
            <v>HAR</v>
          </cell>
          <cell r="AB118" t="str">
            <v>MÖD</v>
          </cell>
          <cell r="AC118" t="str">
            <v>I</v>
          </cell>
          <cell r="AD118" t="str">
            <v>HAR</v>
          </cell>
          <cell r="AE118" t="str">
            <v>MÖD</v>
          </cell>
        </row>
        <row r="119">
          <cell r="A119">
            <v>105</v>
          </cell>
          <cell r="B119" t="str">
            <v>Hofbauer Markus, Ing.</v>
          </cell>
          <cell r="C119" t="str">
            <v>M</v>
          </cell>
          <cell r="D119">
            <v>30098</v>
          </cell>
          <cell r="E119">
            <v>42882</v>
          </cell>
          <cell r="F119">
            <v>35</v>
          </cell>
          <cell r="G119" t="str">
            <v>Wien</v>
          </cell>
          <cell r="H119" t="str">
            <v>Österr</v>
          </cell>
          <cell r="I119" t="str">
            <v>HOFBAMARK</v>
          </cell>
          <cell r="J119" t="str">
            <v/>
          </cell>
          <cell r="K119">
            <v>4116</v>
          </cell>
          <cell r="N119" t="str">
            <v>I</v>
          </cell>
          <cell r="O119" t="str">
            <v>MÖD</v>
          </cell>
          <cell r="P119" t="str">
            <v>MÖD</v>
          </cell>
          <cell r="Q119" t="str">
            <v>I</v>
          </cell>
          <cell r="R119" t="str">
            <v>MÖD</v>
          </cell>
          <cell r="S119" t="str">
            <v>MÖD</v>
          </cell>
          <cell r="T119" t="str">
            <v>I</v>
          </cell>
          <cell r="U119" t="str">
            <v>MÖD</v>
          </cell>
          <cell r="V119" t="str">
            <v>MÖD</v>
          </cell>
          <cell r="W119" t="str">
            <v>I</v>
          </cell>
          <cell r="X119" t="str">
            <v>MÖD</v>
          </cell>
          <cell r="Y119" t="str">
            <v>MÖD</v>
          </cell>
          <cell r="Z119" t="str">
            <v>I</v>
          </cell>
          <cell r="AA119" t="str">
            <v>MÖD</v>
          </cell>
          <cell r="AB119" t="str">
            <v>MÖD</v>
          </cell>
          <cell r="AC119" t="str">
            <v>I</v>
          </cell>
          <cell r="AD119" t="str">
            <v>MÖD</v>
          </cell>
          <cell r="AE119" t="str">
            <v>MÖD</v>
          </cell>
        </row>
        <row r="120">
          <cell r="A120">
            <v>106</v>
          </cell>
          <cell r="B120" t="str">
            <v>Kittenberger Anton</v>
          </cell>
          <cell r="C120" t="str">
            <v>M</v>
          </cell>
          <cell r="D120">
            <v>18089</v>
          </cell>
          <cell r="E120">
            <v>42926</v>
          </cell>
          <cell r="F120">
            <v>68</v>
          </cell>
          <cell r="G120" t="str">
            <v>Wien</v>
          </cell>
          <cell r="H120" t="str">
            <v>Österr</v>
          </cell>
          <cell r="I120" t="str">
            <v>KITTEANTO</v>
          </cell>
          <cell r="J120" t="str">
            <v/>
          </cell>
          <cell r="K120">
            <v>3813</v>
          </cell>
          <cell r="N120" t="str">
            <v>I</v>
          </cell>
          <cell r="O120" t="str">
            <v>MÖD</v>
          </cell>
          <cell r="P120" t="str">
            <v>MÖD</v>
          </cell>
          <cell r="Q120" t="str">
            <v>I</v>
          </cell>
          <cell r="R120" t="str">
            <v>MÖD</v>
          </cell>
          <cell r="S120" t="str">
            <v>MÖD</v>
          </cell>
          <cell r="T120" t="str">
            <v>I</v>
          </cell>
          <cell r="U120" t="str">
            <v>MÖD</v>
          </cell>
          <cell r="V120" t="str">
            <v>MÖD</v>
          </cell>
          <cell r="W120" t="str">
            <v/>
          </cell>
          <cell r="X120" t="str">
            <v/>
          </cell>
          <cell r="Y120" t="str">
            <v/>
          </cell>
          <cell r="Z120" t="str">
            <v/>
          </cell>
          <cell r="AA120" t="str">
            <v/>
          </cell>
          <cell r="AB120" t="str">
            <v/>
          </cell>
          <cell r="AC120" t="str">
            <v>I</v>
          </cell>
          <cell r="AD120" t="str">
            <v>MÖD</v>
          </cell>
          <cell r="AE120" t="str">
            <v>MÖD</v>
          </cell>
        </row>
        <row r="121">
          <cell r="A121">
            <v>107</v>
          </cell>
          <cell r="B121" t="str">
            <v>Krondorfer Sven</v>
          </cell>
          <cell r="C121" t="str">
            <v>M</v>
          </cell>
          <cell r="D121">
            <v>27520</v>
          </cell>
          <cell r="E121">
            <v>42861</v>
          </cell>
          <cell r="F121">
            <v>42</v>
          </cell>
          <cell r="G121" t="str">
            <v>Graz</v>
          </cell>
          <cell r="H121" t="str">
            <v>Österr</v>
          </cell>
          <cell r="I121" t="str">
            <v>KRONDSVEN</v>
          </cell>
          <cell r="J121" t="str">
            <v/>
          </cell>
          <cell r="K121">
            <v>3728</v>
          </cell>
          <cell r="N121" t="str">
            <v/>
          </cell>
          <cell r="O121" t="str">
            <v/>
          </cell>
          <cell r="P121" t="str">
            <v/>
          </cell>
          <cell r="Q121" t="str">
            <v/>
          </cell>
          <cell r="R121" t="str">
            <v/>
          </cell>
          <cell r="S121" t="str">
            <v/>
          </cell>
          <cell r="T121" t="str">
            <v/>
          </cell>
          <cell r="U121" t="str">
            <v/>
          </cell>
          <cell r="V121" t="str">
            <v/>
          </cell>
          <cell r="W121" t="str">
            <v/>
          </cell>
          <cell r="X121" t="str">
            <v/>
          </cell>
          <cell r="Y121" t="str">
            <v/>
          </cell>
          <cell r="Z121" t="str">
            <v/>
          </cell>
          <cell r="AA121" t="str">
            <v/>
          </cell>
          <cell r="AB121" t="str">
            <v/>
          </cell>
          <cell r="AC121" t="str">
            <v>I</v>
          </cell>
          <cell r="AD121" t="str">
            <v>MÖD</v>
          </cell>
          <cell r="AE121" t="str">
            <v>MÖD</v>
          </cell>
        </row>
        <row r="122">
          <cell r="A122">
            <v>108</v>
          </cell>
          <cell r="B122" t="str">
            <v>Legel Bernhard</v>
          </cell>
          <cell r="C122" t="str">
            <v>M</v>
          </cell>
          <cell r="D122">
            <v>34068</v>
          </cell>
          <cell r="E122">
            <v>42834</v>
          </cell>
          <cell r="F122">
            <v>24</v>
          </cell>
          <cell r="G122" t="str">
            <v>Wien</v>
          </cell>
          <cell r="H122" t="str">
            <v>Österr</v>
          </cell>
          <cell r="I122" t="str">
            <v>LEGELBERN</v>
          </cell>
          <cell r="J122" t="str">
            <v/>
          </cell>
          <cell r="K122">
            <v>4624</v>
          </cell>
          <cell r="N122" t="str">
            <v>I</v>
          </cell>
          <cell r="O122" t="str">
            <v>MÖD</v>
          </cell>
          <cell r="P122" t="str">
            <v>MÖD</v>
          </cell>
          <cell r="Q122" t="str">
            <v>I</v>
          </cell>
          <cell r="R122" t="str">
            <v>MÖD</v>
          </cell>
          <cell r="S122" t="str">
            <v>MÖD</v>
          </cell>
          <cell r="T122" t="str">
            <v>I</v>
          </cell>
          <cell r="U122" t="str">
            <v>MÖD</v>
          </cell>
          <cell r="V122" t="str">
            <v>MÖD</v>
          </cell>
          <cell r="W122" t="str">
            <v>I</v>
          </cell>
          <cell r="X122" t="str">
            <v>MÖD</v>
          </cell>
          <cell r="Y122" t="str">
            <v>MÖD</v>
          </cell>
          <cell r="Z122" t="str">
            <v>I</v>
          </cell>
          <cell r="AA122" t="str">
            <v>MÖD</v>
          </cell>
          <cell r="AB122" t="str">
            <v>MÖD</v>
          </cell>
          <cell r="AC122" t="str">
            <v>I</v>
          </cell>
          <cell r="AD122" t="str">
            <v>MÖD</v>
          </cell>
          <cell r="AE122" t="str">
            <v>MÖD</v>
          </cell>
        </row>
        <row r="123">
          <cell r="A123">
            <v>109</v>
          </cell>
          <cell r="B123" t="str">
            <v>Legel Walter</v>
          </cell>
          <cell r="C123" t="str">
            <v>M</v>
          </cell>
          <cell r="D123">
            <v>23089</v>
          </cell>
          <cell r="E123">
            <v>42813</v>
          </cell>
          <cell r="F123">
            <v>54</v>
          </cell>
          <cell r="G123" t="str">
            <v>Wien</v>
          </cell>
          <cell r="H123" t="str">
            <v>Österr</v>
          </cell>
          <cell r="I123" t="str">
            <v>LEGELWALT</v>
          </cell>
          <cell r="J123" t="str">
            <v/>
          </cell>
          <cell r="K123">
            <v>1535</v>
          </cell>
          <cell r="N123" t="str">
            <v>I</v>
          </cell>
          <cell r="O123" t="str">
            <v>MÖD</v>
          </cell>
          <cell r="P123" t="str">
            <v>MÖD</v>
          </cell>
          <cell r="Q123" t="str">
            <v>I</v>
          </cell>
          <cell r="R123" t="str">
            <v>MÖD</v>
          </cell>
          <cell r="S123" t="str">
            <v>MÖD</v>
          </cell>
          <cell r="T123" t="str">
            <v>I</v>
          </cell>
          <cell r="U123" t="str">
            <v>MÖD</v>
          </cell>
          <cell r="V123" t="str">
            <v>MÖD</v>
          </cell>
          <cell r="W123" t="str">
            <v>I</v>
          </cell>
          <cell r="X123" t="str">
            <v>MÖD</v>
          </cell>
          <cell r="Y123" t="str">
            <v>MÖD</v>
          </cell>
          <cell r="Z123" t="str">
            <v>I</v>
          </cell>
          <cell r="AA123" t="str">
            <v>MÖD</v>
          </cell>
          <cell r="AB123" t="str">
            <v>MÖD</v>
          </cell>
          <cell r="AC123" t="str">
            <v>I</v>
          </cell>
          <cell r="AD123" t="str">
            <v>MÖD</v>
          </cell>
          <cell r="AE123" t="str">
            <v>MÖD</v>
          </cell>
        </row>
        <row r="124">
          <cell r="A124">
            <v>110</v>
          </cell>
          <cell r="B124" t="str">
            <v>Mayer Roman</v>
          </cell>
          <cell r="C124" t="str">
            <v>M</v>
          </cell>
          <cell r="D124">
            <v>27476</v>
          </cell>
          <cell r="E124">
            <v>42817</v>
          </cell>
          <cell r="F124">
            <v>42</v>
          </cell>
          <cell r="G124" t="str">
            <v>Wien</v>
          </cell>
          <cell r="H124" t="str">
            <v>Österr</v>
          </cell>
          <cell r="I124" t="str">
            <v>MAYERROMA</v>
          </cell>
          <cell r="J124" t="str">
            <v/>
          </cell>
          <cell r="K124">
            <v>3568</v>
          </cell>
          <cell r="N124" t="str">
            <v/>
          </cell>
          <cell r="O124" t="str">
            <v/>
          </cell>
          <cell r="P124" t="str">
            <v/>
          </cell>
          <cell r="Q124" t="str">
            <v/>
          </cell>
          <cell r="R124" t="str">
            <v/>
          </cell>
          <cell r="S124" t="str">
            <v/>
          </cell>
          <cell r="T124" t="str">
            <v/>
          </cell>
          <cell r="U124" t="str">
            <v/>
          </cell>
          <cell r="V124" t="str">
            <v/>
          </cell>
          <cell r="W124" t="str">
            <v/>
          </cell>
          <cell r="X124" t="str">
            <v/>
          </cell>
          <cell r="Y124" t="str">
            <v/>
          </cell>
          <cell r="Z124" t="str">
            <v/>
          </cell>
          <cell r="AA124" t="str">
            <v/>
          </cell>
          <cell r="AB124" t="str">
            <v/>
          </cell>
          <cell r="AC124" t="str">
            <v>I</v>
          </cell>
          <cell r="AD124" t="str">
            <v>MÖD</v>
          </cell>
          <cell r="AE124" t="str">
            <v>MÖD</v>
          </cell>
        </row>
        <row r="125">
          <cell r="A125">
            <v>111</v>
          </cell>
          <cell r="B125" t="str">
            <v>Pokusa Michal</v>
          </cell>
          <cell r="C125" t="str">
            <v>M</v>
          </cell>
          <cell r="D125">
            <v>31908</v>
          </cell>
          <cell r="E125">
            <v>42866</v>
          </cell>
          <cell r="F125">
            <v>30</v>
          </cell>
          <cell r="G125" t="str">
            <v>Solnom Kubine</v>
          </cell>
          <cell r="H125" t="str">
            <v>Slovakei</v>
          </cell>
          <cell r="I125" t="str">
            <v>POKUSMICH</v>
          </cell>
          <cell r="J125" t="str">
            <v/>
          </cell>
          <cell r="K125">
            <v>4525</v>
          </cell>
          <cell r="N125" t="str">
            <v/>
          </cell>
          <cell r="O125" t="str">
            <v/>
          </cell>
          <cell r="P125" t="str">
            <v/>
          </cell>
          <cell r="Q125" t="str">
            <v/>
          </cell>
          <cell r="R125" t="str">
            <v/>
          </cell>
          <cell r="S125" t="str">
            <v/>
          </cell>
          <cell r="T125" t="str">
            <v/>
          </cell>
          <cell r="U125" t="str">
            <v/>
          </cell>
          <cell r="V125" t="str">
            <v/>
          </cell>
          <cell r="W125" t="str">
            <v/>
          </cell>
          <cell r="X125" t="str">
            <v/>
          </cell>
          <cell r="Y125" t="str">
            <v/>
          </cell>
          <cell r="Z125" t="str">
            <v>A/L</v>
          </cell>
          <cell r="AA125" t="str">
            <v>MÖD</v>
          </cell>
          <cell r="AB125" t="str">
            <v>MÖD</v>
          </cell>
          <cell r="AC125" t="str">
            <v>A/L</v>
          </cell>
          <cell r="AD125" t="str">
            <v>MÖD</v>
          </cell>
          <cell r="AE125" t="str">
            <v>MÖD</v>
          </cell>
        </row>
        <row r="126">
          <cell r="A126">
            <v>112</v>
          </cell>
          <cell r="B126" t="str">
            <v>Schwarz Max</v>
          </cell>
          <cell r="C126" t="str">
            <v>M</v>
          </cell>
          <cell r="D126">
            <v>23293</v>
          </cell>
          <cell r="E126">
            <v>43017</v>
          </cell>
          <cell r="F126">
            <v>54</v>
          </cell>
          <cell r="G126" t="str">
            <v>Pachfurth</v>
          </cell>
          <cell r="H126" t="str">
            <v>Österr</v>
          </cell>
          <cell r="I126" t="str">
            <v>SCHWAMAX</v>
          </cell>
          <cell r="J126" t="str">
            <v/>
          </cell>
          <cell r="K126">
            <v>2344</v>
          </cell>
          <cell r="N126" t="str">
            <v/>
          </cell>
          <cell r="O126" t="str">
            <v/>
          </cell>
          <cell r="P126" t="str">
            <v/>
          </cell>
          <cell r="Q126" t="str">
            <v/>
          </cell>
          <cell r="R126" t="str">
            <v/>
          </cell>
          <cell r="S126" t="str">
            <v/>
          </cell>
          <cell r="T126" t="str">
            <v/>
          </cell>
          <cell r="U126" t="str">
            <v/>
          </cell>
          <cell r="V126" t="str">
            <v/>
          </cell>
          <cell r="W126" t="str">
            <v/>
          </cell>
          <cell r="X126" t="str">
            <v/>
          </cell>
          <cell r="Y126" t="str">
            <v/>
          </cell>
          <cell r="Z126" t="str">
            <v/>
          </cell>
          <cell r="AA126" t="str">
            <v/>
          </cell>
          <cell r="AB126" t="str">
            <v/>
          </cell>
          <cell r="AC126" t="str">
            <v>I</v>
          </cell>
          <cell r="AD126" t="str">
            <v>MÖD</v>
          </cell>
          <cell r="AE126" t="str">
            <v>MÖD</v>
          </cell>
        </row>
        <row r="127">
          <cell r="A127">
            <v>113</v>
          </cell>
          <cell r="B127" t="str">
            <v>Zeinlinger Andreas sen.</v>
          </cell>
          <cell r="C127" t="str">
            <v>M</v>
          </cell>
          <cell r="D127">
            <v>23164</v>
          </cell>
          <cell r="E127">
            <v>42888</v>
          </cell>
          <cell r="F127">
            <v>54</v>
          </cell>
          <cell r="G127" t="str">
            <v>Wien</v>
          </cell>
          <cell r="H127" t="str">
            <v>Österr</v>
          </cell>
          <cell r="I127" t="str">
            <v>ZEINLANDS</v>
          </cell>
          <cell r="J127" t="str">
            <v/>
          </cell>
          <cell r="K127">
            <v>1964</v>
          </cell>
          <cell r="N127" t="str">
            <v/>
          </cell>
          <cell r="O127" t="str">
            <v/>
          </cell>
          <cell r="P127" t="str">
            <v/>
          </cell>
          <cell r="Q127" t="str">
            <v/>
          </cell>
          <cell r="R127" t="str">
            <v/>
          </cell>
          <cell r="S127" t="str">
            <v/>
          </cell>
          <cell r="T127" t="str">
            <v/>
          </cell>
          <cell r="U127" t="str">
            <v/>
          </cell>
          <cell r="V127" t="str">
            <v/>
          </cell>
          <cell r="W127" t="str">
            <v>I</v>
          </cell>
          <cell r="X127" t="str">
            <v>MÖD</v>
          </cell>
          <cell r="Y127" t="str">
            <v>MÖD</v>
          </cell>
          <cell r="Z127" t="str">
            <v/>
          </cell>
          <cell r="AA127" t="str">
            <v/>
          </cell>
          <cell r="AB127" t="str">
            <v/>
          </cell>
          <cell r="AC127" t="str">
            <v>I</v>
          </cell>
          <cell r="AD127" t="str">
            <v>MÖD</v>
          </cell>
          <cell r="AE127" t="str">
            <v>MÖD</v>
          </cell>
        </row>
        <row r="128">
          <cell r="A128">
            <v>114</v>
          </cell>
          <cell r="B128" t="str">
            <v>Böswarth Thomas</v>
          </cell>
          <cell r="C128" t="str">
            <v>M</v>
          </cell>
          <cell r="D128">
            <v>32846</v>
          </cell>
          <cell r="E128">
            <v>43073</v>
          </cell>
          <cell r="F128">
            <v>28</v>
          </cell>
          <cell r="G128" t="str">
            <v>Wien</v>
          </cell>
          <cell r="H128" t="str">
            <v>Österr</v>
          </cell>
          <cell r="I128" t="str">
            <v>BÖSWATHOM</v>
          </cell>
          <cell r="J128" t="str">
            <v/>
          </cell>
          <cell r="K128">
            <v>4460</v>
          </cell>
          <cell r="N128" t="str">
            <v>I</v>
          </cell>
          <cell r="O128" t="str">
            <v>PRE</v>
          </cell>
          <cell r="P128" t="str">
            <v>PRE</v>
          </cell>
          <cell r="Q128" t="str">
            <v>I</v>
          </cell>
          <cell r="R128" t="str">
            <v>PRE</v>
          </cell>
          <cell r="S128" t="str">
            <v>PRE</v>
          </cell>
          <cell r="T128" t="str">
            <v>I</v>
          </cell>
          <cell r="U128" t="str">
            <v>PRE</v>
          </cell>
          <cell r="V128" t="str">
            <v>PRE</v>
          </cell>
          <cell r="W128" t="str">
            <v>I</v>
          </cell>
          <cell r="X128" t="str">
            <v>PRE</v>
          </cell>
          <cell r="Y128" t="str">
            <v>PRE</v>
          </cell>
          <cell r="Z128" t="str">
            <v>I</v>
          </cell>
          <cell r="AA128" t="str">
            <v>PRE</v>
          </cell>
          <cell r="AB128" t="str">
            <v>PRE</v>
          </cell>
          <cell r="AC128" t="str">
            <v>I</v>
          </cell>
          <cell r="AD128" t="str">
            <v>PRE</v>
          </cell>
          <cell r="AE128" t="str">
            <v>PRE</v>
          </cell>
        </row>
        <row r="129">
          <cell r="A129">
            <v>115</v>
          </cell>
          <cell r="B129" t="str">
            <v>Haiden Mathias</v>
          </cell>
          <cell r="C129" t="str">
            <v>M</v>
          </cell>
          <cell r="D129">
            <v>29799</v>
          </cell>
          <cell r="E129">
            <v>42948</v>
          </cell>
          <cell r="F129">
            <v>36</v>
          </cell>
          <cell r="G129" t="str">
            <v>Wien</v>
          </cell>
          <cell r="H129" t="str">
            <v>Österr</v>
          </cell>
          <cell r="I129" t="str">
            <v>HAIDEMATH</v>
          </cell>
          <cell r="J129" t="str">
            <v/>
          </cell>
          <cell r="K129">
            <v>4289</v>
          </cell>
          <cell r="N129" t="str">
            <v>I</v>
          </cell>
          <cell r="O129" t="str">
            <v>PRE</v>
          </cell>
          <cell r="P129" t="str">
            <v>PRE</v>
          </cell>
          <cell r="Q129" t="str">
            <v>I</v>
          </cell>
          <cell r="R129" t="str">
            <v>PRE</v>
          </cell>
          <cell r="S129" t="str">
            <v>PRE</v>
          </cell>
          <cell r="T129" t="str">
            <v>I</v>
          </cell>
          <cell r="U129" t="str">
            <v>PRE</v>
          </cell>
          <cell r="V129" t="str">
            <v>PRE</v>
          </cell>
          <cell r="W129" t="str">
            <v>I</v>
          </cell>
          <cell r="X129" t="str">
            <v>PRE</v>
          </cell>
          <cell r="Y129" t="str">
            <v>PRE</v>
          </cell>
          <cell r="Z129" t="str">
            <v>I</v>
          </cell>
          <cell r="AA129" t="str">
            <v>PRE</v>
          </cell>
          <cell r="AB129" t="str">
            <v>PRE</v>
          </cell>
          <cell r="AC129" t="str">
            <v>I</v>
          </cell>
          <cell r="AD129" t="str">
            <v>PRE</v>
          </cell>
          <cell r="AE129" t="str">
            <v>PRE</v>
          </cell>
        </row>
        <row r="130">
          <cell r="A130">
            <v>116</v>
          </cell>
          <cell r="B130" t="str">
            <v>Lehner Roman</v>
          </cell>
          <cell r="C130" t="str">
            <v>M</v>
          </cell>
          <cell r="D130">
            <v>25416</v>
          </cell>
          <cell r="E130">
            <v>42948</v>
          </cell>
          <cell r="F130">
            <v>48</v>
          </cell>
          <cell r="G130" t="str">
            <v>Wien</v>
          </cell>
          <cell r="H130" t="str">
            <v>Österr</v>
          </cell>
          <cell r="I130" t="str">
            <v>LEHNEROMA</v>
          </cell>
          <cell r="J130" t="str">
            <v/>
          </cell>
          <cell r="K130">
            <v>3351</v>
          </cell>
          <cell r="N130" t="str">
            <v>I</v>
          </cell>
          <cell r="O130" t="str">
            <v>PRE</v>
          </cell>
          <cell r="P130" t="str">
            <v>PRE</v>
          </cell>
          <cell r="Q130" t="str">
            <v>I</v>
          </cell>
          <cell r="R130" t="str">
            <v>PRE</v>
          </cell>
          <cell r="S130" t="str">
            <v>PRE</v>
          </cell>
          <cell r="T130" t="str">
            <v>I</v>
          </cell>
          <cell r="U130" t="str">
            <v>PRE</v>
          </cell>
          <cell r="V130" t="str">
            <v>PRE</v>
          </cell>
          <cell r="W130" t="str">
            <v>I</v>
          </cell>
          <cell r="X130" t="str">
            <v>PRE</v>
          </cell>
          <cell r="Y130" t="str">
            <v>PRE</v>
          </cell>
          <cell r="Z130" t="str">
            <v>I</v>
          </cell>
          <cell r="AA130" t="str">
            <v>PRE</v>
          </cell>
          <cell r="AB130" t="str">
            <v>PRE</v>
          </cell>
          <cell r="AC130" t="str">
            <v>I</v>
          </cell>
          <cell r="AD130" t="str">
            <v>PRE</v>
          </cell>
          <cell r="AE130" t="str">
            <v>PRE</v>
          </cell>
        </row>
        <row r="131">
          <cell r="A131">
            <v>117</v>
          </cell>
          <cell r="B131" t="str">
            <v>Porteder Stefan-Paul</v>
          </cell>
          <cell r="C131" t="str">
            <v>M</v>
          </cell>
          <cell r="D131">
            <v>29673</v>
          </cell>
          <cell r="E131">
            <v>42822</v>
          </cell>
          <cell r="F131">
            <v>36</v>
          </cell>
          <cell r="G131" t="str">
            <v>Wien</v>
          </cell>
          <cell r="H131" t="str">
            <v>Österr</v>
          </cell>
          <cell r="I131" t="str">
            <v>PORTESTEF</v>
          </cell>
          <cell r="J131" t="str">
            <v/>
          </cell>
          <cell r="K131">
            <v>4062</v>
          </cell>
          <cell r="N131" t="str">
            <v/>
          </cell>
          <cell r="O131" t="str">
            <v/>
          </cell>
          <cell r="P131" t="str">
            <v/>
          </cell>
          <cell r="Q131" t="str">
            <v/>
          </cell>
          <cell r="R131" t="str">
            <v/>
          </cell>
          <cell r="S131" t="str">
            <v/>
          </cell>
          <cell r="T131" t="str">
            <v/>
          </cell>
          <cell r="U131" t="str">
            <v/>
          </cell>
          <cell r="V131" t="str">
            <v/>
          </cell>
          <cell r="W131" t="str">
            <v>I</v>
          </cell>
          <cell r="X131" t="str">
            <v>PRE</v>
          </cell>
          <cell r="Y131" t="str">
            <v>PRE</v>
          </cell>
          <cell r="Z131" t="str">
            <v>I</v>
          </cell>
          <cell r="AA131" t="str">
            <v>PRE</v>
          </cell>
          <cell r="AB131" t="str">
            <v>PRE</v>
          </cell>
          <cell r="AC131" t="str">
            <v>I</v>
          </cell>
          <cell r="AD131" t="str">
            <v>PRE</v>
          </cell>
          <cell r="AE131" t="str">
            <v>PRE</v>
          </cell>
        </row>
        <row r="132">
          <cell r="A132">
            <v>118</v>
          </cell>
          <cell r="B132" t="str">
            <v>Rasch Jürgen</v>
          </cell>
          <cell r="C132" t="str">
            <v>M</v>
          </cell>
          <cell r="D132">
            <v>34041</v>
          </cell>
          <cell r="E132">
            <v>42807</v>
          </cell>
          <cell r="F132">
            <v>24</v>
          </cell>
          <cell r="G132" t="str">
            <v>Wien</v>
          </cell>
          <cell r="H132" t="str">
            <v>Österr</v>
          </cell>
          <cell r="I132" t="str">
            <v>RASCHJÜRG</v>
          </cell>
          <cell r="J132" t="str">
            <v/>
          </cell>
          <cell r="K132">
            <v>4620</v>
          </cell>
          <cell r="N132" t="str">
            <v>I</v>
          </cell>
          <cell r="O132" t="str">
            <v>PRE</v>
          </cell>
          <cell r="P132" t="str">
            <v>PRE</v>
          </cell>
          <cell r="Q132" t="str">
            <v>I</v>
          </cell>
          <cell r="R132" t="str">
            <v>PRE</v>
          </cell>
          <cell r="S132" t="str">
            <v>PRE</v>
          </cell>
          <cell r="T132" t="str">
            <v/>
          </cell>
          <cell r="U132" t="str">
            <v/>
          </cell>
          <cell r="V132" t="str">
            <v/>
          </cell>
          <cell r="W132" t="str">
            <v/>
          </cell>
          <cell r="X132" t="str">
            <v/>
          </cell>
          <cell r="Y132" t="str">
            <v/>
          </cell>
          <cell r="Z132" t="str">
            <v>I</v>
          </cell>
          <cell r="AA132" t="str">
            <v>PRE</v>
          </cell>
          <cell r="AB132" t="str">
            <v>PRE</v>
          </cell>
          <cell r="AC132" t="str">
            <v>I</v>
          </cell>
          <cell r="AD132" t="str">
            <v>PRE</v>
          </cell>
          <cell r="AE132" t="str">
            <v>PRE</v>
          </cell>
        </row>
        <row r="133">
          <cell r="A133">
            <v>119</v>
          </cell>
          <cell r="B133" t="str">
            <v>Rieger Josef</v>
          </cell>
          <cell r="C133" t="str">
            <v>M</v>
          </cell>
          <cell r="D133">
            <v>35139</v>
          </cell>
          <cell r="E133">
            <v>42809</v>
          </cell>
          <cell r="F133">
            <v>21</v>
          </cell>
          <cell r="G133" t="str">
            <v>Tulln</v>
          </cell>
          <cell r="H133" t="str">
            <v>Österr</v>
          </cell>
          <cell r="I133" t="str">
            <v>RIEGEJOSE</v>
          </cell>
          <cell r="J133" t="str">
            <v/>
          </cell>
          <cell r="K133">
            <v>4621</v>
          </cell>
          <cell r="N133" t="str">
            <v>I</v>
          </cell>
          <cell r="O133" t="str">
            <v>PRE</v>
          </cell>
          <cell r="P133" t="str">
            <v>PRE</v>
          </cell>
          <cell r="Q133" t="str">
            <v>I</v>
          </cell>
          <cell r="R133" t="str">
            <v>PRE</v>
          </cell>
          <cell r="S133" t="str">
            <v>PRE</v>
          </cell>
          <cell r="T133" t="str">
            <v>I</v>
          </cell>
          <cell r="U133" t="str">
            <v>VÖD</v>
          </cell>
          <cell r="V133" t="str">
            <v>VÖD</v>
          </cell>
          <cell r="W133" t="str">
            <v>I</v>
          </cell>
          <cell r="X133" t="str">
            <v>VÖD</v>
          </cell>
          <cell r="Y133" t="str">
            <v>VÖD</v>
          </cell>
          <cell r="Z133" t="str">
            <v>I</v>
          </cell>
          <cell r="AA133" t="str">
            <v>PRE</v>
          </cell>
          <cell r="AB133" t="str">
            <v>PRE</v>
          </cell>
          <cell r="AC133" t="str">
            <v>I</v>
          </cell>
          <cell r="AD133" t="str">
            <v>PRE</v>
          </cell>
          <cell r="AE133" t="str">
            <v>PRE</v>
          </cell>
        </row>
        <row r="134">
          <cell r="A134">
            <v>120</v>
          </cell>
          <cell r="B134" t="str">
            <v>Rothensteiner Josef</v>
          </cell>
          <cell r="C134" t="str">
            <v>M</v>
          </cell>
          <cell r="D134">
            <v>27930</v>
          </cell>
          <cell r="E134">
            <v>42905</v>
          </cell>
          <cell r="F134">
            <v>41</v>
          </cell>
          <cell r="G134" t="str">
            <v>Wien</v>
          </cell>
          <cell r="H134" t="str">
            <v>Österr</v>
          </cell>
          <cell r="I134" t="str">
            <v>ROTHEJOSE</v>
          </cell>
          <cell r="J134" t="str">
            <v/>
          </cell>
          <cell r="K134">
            <v>3838</v>
          </cell>
          <cell r="N134" t="str">
            <v>I</v>
          </cell>
          <cell r="O134" t="str">
            <v>PRE</v>
          </cell>
          <cell r="P134" t="str">
            <v>PRE</v>
          </cell>
          <cell r="Q134" t="str">
            <v>I</v>
          </cell>
          <cell r="R134" t="str">
            <v>PRE</v>
          </cell>
          <cell r="S134" t="str">
            <v>PRE</v>
          </cell>
          <cell r="T134" t="str">
            <v>I</v>
          </cell>
          <cell r="U134" t="str">
            <v>PRE</v>
          </cell>
          <cell r="V134" t="str">
            <v>PRE</v>
          </cell>
          <cell r="W134" t="str">
            <v>I</v>
          </cell>
          <cell r="X134" t="str">
            <v>PRE</v>
          </cell>
          <cell r="Y134" t="str">
            <v>PRE</v>
          </cell>
          <cell r="Z134" t="str">
            <v>I</v>
          </cell>
          <cell r="AA134" t="str">
            <v>PRE</v>
          </cell>
          <cell r="AB134" t="str">
            <v>PRE</v>
          </cell>
          <cell r="AC134" t="str">
            <v>I</v>
          </cell>
          <cell r="AD134" t="str">
            <v>PRE</v>
          </cell>
          <cell r="AE134" t="str">
            <v>PRE</v>
          </cell>
        </row>
        <row r="135">
          <cell r="A135">
            <v>121</v>
          </cell>
          <cell r="B135" t="str">
            <v>Stefan Reinhard</v>
          </cell>
          <cell r="C135" t="str">
            <v>M</v>
          </cell>
          <cell r="D135">
            <v>27998</v>
          </cell>
          <cell r="E135">
            <v>42973</v>
          </cell>
          <cell r="F135">
            <v>41</v>
          </cell>
          <cell r="G135" t="str">
            <v>Wien</v>
          </cell>
          <cell r="H135" t="str">
            <v>Österr</v>
          </cell>
          <cell r="I135" t="str">
            <v>STEFAREIN</v>
          </cell>
          <cell r="J135" t="str">
            <v/>
          </cell>
          <cell r="K135">
            <v>3837</v>
          </cell>
          <cell r="N135" t="str">
            <v>I</v>
          </cell>
          <cell r="O135" t="str">
            <v>PRE</v>
          </cell>
          <cell r="P135" t="str">
            <v>PRE</v>
          </cell>
          <cell r="Q135" t="str">
            <v>I</v>
          </cell>
          <cell r="R135" t="str">
            <v>PRE</v>
          </cell>
          <cell r="S135" t="str">
            <v>PRE</v>
          </cell>
          <cell r="T135" t="str">
            <v>I</v>
          </cell>
          <cell r="U135" t="str">
            <v>PRE</v>
          </cell>
          <cell r="V135" t="str">
            <v>PRE</v>
          </cell>
          <cell r="W135" t="str">
            <v>I</v>
          </cell>
          <cell r="X135" t="str">
            <v>PRE</v>
          </cell>
          <cell r="Y135" t="str">
            <v>PRE</v>
          </cell>
          <cell r="Z135" t="str">
            <v>I</v>
          </cell>
          <cell r="AA135" t="str">
            <v>PRE</v>
          </cell>
          <cell r="AB135" t="str">
            <v>PRE</v>
          </cell>
          <cell r="AC135" t="str">
            <v>I</v>
          </cell>
          <cell r="AD135" t="str">
            <v>PRE</v>
          </cell>
          <cell r="AE135" t="str">
            <v>PRE</v>
          </cell>
        </row>
        <row r="136">
          <cell r="A136">
            <v>122</v>
          </cell>
          <cell r="B136" t="str">
            <v>Sulzer Roman</v>
          </cell>
          <cell r="C136" t="str">
            <v>M</v>
          </cell>
          <cell r="D136">
            <v>31619</v>
          </cell>
          <cell r="E136">
            <v>42942</v>
          </cell>
          <cell r="F136">
            <v>31</v>
          </cell>
          <cell r="G136" t="str">
            <v>Wien</v>
          </cell>
          <cell r="H136" t="str">
            <v>Österr</v>
          </cell>
          <cell r="I136" t="str">
            <v>SULZEROMA</v>
          </cell>
          <cell r="J136" t="str">
            <v/>
          </cell>
          <cell r="K136">
            <v>4590</v>
          </cell>
          <cell r="N136" t="str">
            <v>I</v>
          </cell>
          <cell r="O136" t="str">
            <v>PRE</v>
          </cell>
          <cell r="P136" t="str">
            <v>PRE</v>
          </cell>
          <cell r="Q136" t="str">
            <v>I</v>
          </cell>
          <cell r="R136" t="str">
            <v>PRE</v>
          </cell>
          <cell r="S136" t="str">
            <v>PRE</v>
          </cell>
          <cell r="T136" t="str">
            <v>I</v>
          </cell>
          <cell r="U136" t="str">
            <v>PRE</v>
          </cell>
          <cell r="V136" t="str">
            <v>PRE</v>
          </cell>
          <cell r="W136" t="str">
            <v>I</v>
          </cell>
          <cell r="X136" t="str">
            <v>PRE</v>
          </cell>
          <cell r="Y136" t="str">
            <v>PRE</v>
          </cell>
          <cell r="Z136" t="str">
            <v>I</v>
          </cell>
          <cell r="AA136" t="str">
            <v>PRE</v>
          </cell>
          <cell r="AB136" t="str">
            <v>PRE</v>
          </cell>
          <cell r="AC136" t="str">
            <v>I</v>
          </cell>
          <cell r="AD136" t="str">
            <v>PRE</v>
          </cell>
          <cell r="AE136" t="str">
            <v>PRE</v>
          </cell>
        </row>
        <row r="137">
          <cell r="A137">
            <v>123</v>
          </cell>
          <cell r="B137" t="str">
            <v>Tauschl Heinz</v>
          </cell>
          <cell r="C137" t="str">
            <v>M</v>
          </cell>
          <cell r="D137">
            <v>23575</v>
          </cell>
          <cell r="E137">
            <v>42933</v>
          </cell>
          <cell r="F137">
            <v>53</v>
          </cell>
          <cell r="G137" t="str">
            <v>Wien</v>
          </cell>
          <cell r="H137" t="str">
            <v>Österr</v>
          </cell>
          <cell r="I137" t="str">
            <v>TAUSCHEIN</v>
          </cell>
          <cell r="J137" t="str">
            <v/>
          </cell>
          <cell r="K137">
            <v>2048</v>
          </cell>
          <cell r="N137" t="str">
            <v/>
          </cell>
          <cell r="O137" t="str">
            <v/>
          </cell>
          <cell r="P137" t="str">
            <v/>
          </cell>
          <cell r="Q137" t="str">
            <v/>
          </cell>
          <cell r="R137" t="str">
            <v/>
          </cell>
          <cell r="S137" t="str">
            <v/>
          </cell>
          <cell r="T137" t="str">
            <v/>
          </cell>
          <cell r="U137" t="str">
            <v/>
          </cell>
          <cell r="V137" t="str">
            <v/>
          </cell>
          <cell r="W137" t="str">
            <v/>
          </cell>
          <cell r="X137" t="str">
            <v/>
          </cell>
          <cell r="Y137" t="str">
            <v/>
          </cell>
          <cell r="Z137" t="str">
            <v>I</v>
          </cell>
          <cell r="AA137" t="str">
            <v>PRE</v>
          </cell>
          <cell r="AB137" t="str">
            <v>PRE</v>
          </cell>
          <cell r="AC137" t="str">
            <v>I</v>
          </cell>
          <cell r="AD137" t="str">
            <v>PRE</v>
          </cell>
          <cell r="AE137" t="str">
            <v>PRE</v>
          </cell>
        </row>
        <row r="138">
          <cell r="A138">
            <v>124</v>
          </cell>
          <cell r="B138" t="str">
            <v>Turo Patrick</v>
          </cell>
          <cell r="C138" t="str">
            <v>M</v>
          </cell>
          <cell r="D138">
            <v>34970</v>
          </cell>
          <cell r="E138">
            <v>43006</v>
          </cell>
          <cell r="F138">
            <v>22</v>
          </cell>
          <cell r="G138" t="str">
            <v>Tulln</v>
          </cell>
          <cell r="H138" t="str">
            <v>Österr</v>
          </cell>
          <cell r="I138" t="str">
            <v>TUROPATR</v>
          </cell>
          <cell r="J138" t="str">
            <v/>
          </cell>
          <cell r="K138">
            <v>4595</v>
          </cell>
          <cell r="N138" t="str">
            <v/>
          </cell>
          <cell r="O138" t="str">
            <v/>
          </cell>
          <cell r="P138" t="str">
            <v/>
          </cell>
          <cell r="Q138" t="str">
            <v/>
          </cell>
          <cell r="R138" t="str">
            <v/>
          </cell>
          <cell r="S138" t="str">
            <v/>
          </cell>
          <cell r="T138" t="str">
            <v/>
          </cell>
          <cell r="U138" t="str">
            <v/>
          </cell>
          <cell r="V138" t="str">
            <v/>
          </cell>
          <cell r="W138" t="str">
            <v/>
          </cell>
          <cell r="X138" t="str">
            <v/>
          </cell>
          <cell r="Y138" t="str">
            <v/>
          </cell>
          <cell r="Z138" t="str">
            <v>I</v>
          </cell>
          <cell r="AA138" t="str">
            <v>PRE</v>
          </cell>
          <cell r="AB138" t="str">
            <v>PRE</v>
          </cell>
          <cell r="AC138" t="str">
            <v>I</v>
          </cell>
          <cell r="AD138" t="str">
            <v>PRE</v>
          </cell>
          <cell r="AE138" t="str">
            <v>PRE</v>
          </cell>
        </row>
        <row r="139">
          <cell r="A139">
            <v>125</v>
          </cell>
          <cell r="B139" t="str">
            <v>Waldmüller Marcus</v>
          </cell>
          <cell r="C139" t="str">
            <v>M</v>
          </cell>
          <cell r="D139">
            <v>28772</v>
          </cell>
          <cell r="E139">
            <v>43017</v>
          </cell>
          <cell r="F139">
            <v>39</v>
          </cell>
          <cell r="G139" t="str">
            <v>Wien</v>
          </cell>
          <cell r="H139" t="str">
            <v>Österr</v>
          </cell>
          <cell r="I139" t="str">
            <v>WALDMMARC</v>
          </cell>
          <cell r="J139" t="str">
            <v/>
          </cell>
          <cell r="K139">
            <v>4495</v>
          </cell>
          <cell r="N139" t="str">
            <v>I</v>
          </cell>
          <cell r="O139" t="str">
            <v>PRE</v>
          </cell>
          <cell r="P139" t="str">
            <v>PRE</v>
          </cell>
          <cell r="Q139" t="str">
            <v>I</v>
          </cell>
          <cell r="R139" t="str">
            <v>PRE</v>
          </cell>
          <cell r="S139" t="str">
            <v>PRE</v>
          </cell>
          <cell r="T139" t="str">
            <v>I</v>
          </cell>
          <cell r="U139" t="str">
            <v>PRE</v>
          </cell>
          <cell r="V139" t="str">
            <v>PRE</v>
          </cell>
          <cell r="W139" t="str">
            <v>I</v>
          </cell>
          <cell r="X139" t="str">
            <v>PRE</v>
          </cell>
          <cell r="Y139" t="str">
            <v>PRE</v>
          </cell>
          <cell r="Z139" t="str">
            <v>I</v>
          </cell>
          <cell r="AA139" t="str">
            <v>PRE</v>
          </cell>
          <cell r="AB139" t="str">
            <v>PRE</v>
          </cell>
          <cell r="AC139" t="str">
            <v>I</v>
          </cell>
          <cell r="AD139" t="str">
            <v>PRE</v>
          </cell>
          <cell r="AE139" t="str">
            <v>PRE</v>
          </cell>
        </row>
        <row r="140">
          <cell r="A140">
            <v>126</v>
          </cell>
          <cell r="B140" t="str">
            <v>Weixelbaum Gerald</v>
          </cell>
          <cell r="C140" t="str">
            <v>M</v>
          </cell>
          <cell r="D140">
            <v>28842</v>
          </cell>
          <cell r="E140">
            <v>42722</v>
          </cell>
          <cell r="F140">
            <v>38</v>
          </cell>
          <cell r="G140" t="str">
            <v>Wien</v>
          </cell>
          <cell r="H140" t="str">
            <v>Österr</v>
          </cell>
          <cell r="I140" t="str">
            <v>WEIXEGERA</v>
          </cell>
          <cell r="J140" t="str">
            <v/>
          </cell>
          <cell r="K140">
            <v>4269</v>
          </cell>
          <cell r="N140" t="str">
            <v/>
          </cell>
          <cell r="O140" t="str">
            <v/>
          </cell>
          <cell r="P140" t="str">
            <v/>
          </cell>
          <cell r="Q140" t="str">
            <v/>
          </cell>
          <cell r="R140" t="str">
            <v/>
          </cell>
          <cell r="S140" t="str">
            <v/>
          </cell>
          <cell r="T140" t="str">
            <v/>
          </cell>
          <cell r="U140" t="str">
            <v/>
          </cell>
          <cell r="V140" t="str">
            <v/>
          </cell>
          <cell r="W140" t="str">
            <v/>
          </cell>
          <cell r="X140" t="str">
            <v/>
          </cell>
          <cell r="Y140" t="str">
            <v/>
          </cell>
          <cell r="Z140" t="str">
            <v>I</v>
          </cell>
          <cell r="AA140" t="str">
            <v>PRE</v>
          </cell>
          <cell r="AB140" t="str">
            <v>PRE</v>
          </cell>
          <cell r="AC140" t="str">
            <v>I</v>
          </cell>
          <cell r="AD140" t="str">
            <v>PRE</v>
          </cell>
          <cell r="AE140" t="str">
            <v>PRE</v>
          </cell>
        </row>
        <row r="141">
          <cell r="A141">
            <v>127</v>
          </cell>
          <cell r="B141" t="str">
            <v>Bognar Johann</v>
          </cell>
          <cell r="C141" t="str">
            <v>M</v>
          </cell>
          <cell r="D141">
            <v>24305</v>
          </cell>
          <cell r="E141">
            <v>42933</v>
          </cell>
          <cell r="F141">
            <v>51</v>
          </cell>
          <cell r="G141" t="str">
            <v>Wien</v>
          </cell>
          <cell r="H141" t="str">
            <v>Österr</v>
          </cell>
          <cell r="I141" t="str">
            <v>BOGNAJOHA</v>
          </cell>
          <cell r="J141" t="str">
            <v/>
          </cell>
          <cell r="K141">
            <v>2384</v>
          </cell>
          <cell r="N141" t="str">
            <v>I</v>
          </cell>
          <cell r="O141" t="str">
            <v>SVS</v>
          </cell>
          <cell r="P141" t="str">
            <v>SVS</v>
          </cell>
          <cell r="Q141" t="str">
            <v>I</v>
          </cell>
          <cell r="R141" t="str">
            <v>SVS</v>
          </cell>
          <cell r="S141" t="str">
            <v>SVS</v>
          </cell>
          <cell r="T141" t="str">
            <v/>
          </cell>
          <cell r="U141" t="str">
            <v/>
          </cell>
          <cell r="V141" t="str">
            <v/>
          </cell>
          <cell r="W141" t="str">
            <v>I</v>
          </cell>
          <cell r="X141" t="str">
            <v>BRU</v>
          </cell>
          <cell r="Y141" t="str">
            <v>BRU</v>
          </cell>
          <cell r="Z141" t="str">
            <v>I</v>
          </cell>
          <cell r="AA141" t="str">
            <v>BRU</v>
          </cell>
          <cell r="AB141" t="str">
            <v>BRU</v>
          </cell>
          <cell r="AC141" t="str">
            <v>I</v>
          </cell>
          <cell r="AD141" t="str">
            <v>OMV</v>
          </cell>
          <cell r="AE141" t="str">
            <v>OMV</v>
          </cell>
        </row>
        <row r="142">
          <cell r="A142">
            <v>128</v>
          </cell>
          <cell r="B142" t="str">
            <v>Grabner Patrick</v>
          </cell>
          <cell r="C142" t="str">
            <v>M</v>
          </cell>
          <cell r="D142">
            <v>34702</v>
          </cell>
          <cell r="E142">
            <v>42738</v>
          </cell>
          <cell r="F142">
            <v>22</v>
          </cell>
          <cell r="G142" t="str">
            <v>Wien</v>
          </cell>
          <cell r="H142" t="str">
            <v>Österr</v>
          </cell>
          <cell r="I142" t="str">
            <v>GRABNPATR</v>
          </cell>
          <cell r="J142" t="str">
            <v/>
          </cell>
          <cell r="K142">
            <v>4596</v>
          </cell>
          <cell r="N142" t="str">
            <v/>
          </cell>
          <cell r="O142" t="str">
            <v/>
          </cell>
          <cell r="P142" t="str">
            <v/>
          </cell>
          <cell r="Q142" t="str">
            <v/>
          </cell>
          <cell r="R142" t="str">
            <v/>
          </cell>
          <cell r="S142" t="str">
            <v/>
          </cell>
          <cell r="T142" t="str">
            <v/>
          </cell>
          <cell r="U142" t="str">
            <v/>
          </cell>
          <cell r="V142" t="str">
            <v/>
          </cell>
          <cell r="W142" t="str">
            <v/>
          </cell>
          <cell r="X142" t="str">
            <v/>
          </cell>
          <cell r="Y142" t="str">
            <v/>
          </cell>
          <cell r="Z142" t="str">
            <v/>
          </cell>
          <cell r="AA142" t="str">
            <v/>
          </cell>
          <cell r="AB142" t="str">
            <v/>
          </cell>
          <cell r="AC142" t="str">
            <v>I</v>
          </cell>
          <cell r="AD142" t="str">
            <v>OMV</v>
          </cell>
          <cell r="AE142" t="str">
            <v>OMV</v>
          </cell>
        </row>
        <row r="143">
          <cell r="A143">
            <v>129</v>
          </cell>
          <cell r="B143" t="str">
            <v>Graf Franz</v>
          </cell>
          <cell r="C143" t="str">
            <v>M</v>
          </cell>
          <cell r="D143">
            <v>17888</v>
          </cell>
          <cell r="E143">
            <v>42725</v>
          </cell>
          <cell r="F143">
            <v>68</v>
          </cell>
          <cell r="G143" t="str">
            <v>Mistelbach</v>
          </cell>
          <cell r="H143" t="str">
            <v>Österr</v>
          </cell>
          <cell r="I143" t="str">
            <v>GRAFFRAN</v>
          </cell>
          <cell r="J143" t="str">
            <v/>
          </cell>
          <cell r="K143">
            <v>458</v>
          </cell>
          <cell r="N143" t="str">
            <v>I</v>
          </cell>
          <cell r="O143" t="str">
            <v>SVS</v>
          </cell>
          <cell r="P143" t="str">
            <v>SVS</v>
          </cell>
          <cell r="Q143" t="str">
            <v>I</v>
          </cell>
          <cell r="R143" t="str">
            <v>SVS</v>
          </cell>
          <cell r="S143" t="str">
            <v>SVS</v>
          </cell>
          <cell r="T143" t="str">
            <v>I</v>
          </cell>
          <cell r="U143" t="str">
            <v>SVS</v>
          </cell>
          <cell r="V143" t="str">
            <v>SVS</v>
          </cell>
          <cell r="W143" t="str">
            <v>I</v>
          </cell>
          <cell r="X143" t="str">
            <v>SVS</v>
          </cell>
          <cell r="Y143" t="str">
            <v>SVS</v>
          </cell>
          <cell r="Z143" t="str">
            <v>I</v>
          </cell>
          <cell r="AA143" t="str">
            <v>OMV</v>
          </cell>
          <cell r="AB143" t="str">
            <v>OMV</v>
          </cell>
          <cell r="AC143" t="str">
            <v>I</v>
          </cell>
          <cell r="AD143" t="str">
            <v>OMV</v>
          </cell>
          <cell r="AE143" t="str">
            <v>OMV</v>
          </cell>
        </row>
        <row r="144">
          <cell r="A144">
            <v>130</v>
          </cell>
          <cell r="B144" t="str">
            <v>Heinz Thomas</v>
          </cell>
          <cell r="C144" t="str">
            <v>M</v>
          </cell>
          <cell r="D144">
            <v>27036</v>
          </cell>
          <cell r="E144">
            <v>42742</v>
          </cell>
          <cell r="F144">
            <v>43</v>
          </cell>
          <cell r="G144" t="str">
            <v>Wien</v>
          </cell>
          <cell r="H144" t="str">
            <v>Österr  </v>
          </cell>
          <cell r="I144" t="str">
            <v>HEINZTHOM</v>
          </cell>
          <cell r="J144" t="str">
            <v/>
          </cell>
          <cell r="K144">
            <v>4275</v>
          </cell>
          <cell r="N144" t="str">
            <v>I</v>
          </cell>
          <cell r="O144" t="str">
            <v>PSV</v>
          </cell>
          <cell r="P144" t="str">
            <v>PSV</v>
          </cell>
          <cell r="Q144" t="str">
            <v>I</v>
          </cell>
          <cell r="R144" t="str">
            <v>BRU</v>
          </cell>
          <cell r="S144" t="str">
            <v>PSV</v>
          </cell>
          <cell r="T144" t="str">
            <v>I</v>
          </cell>
          <cell r="U144" t="str">
            <v>BRU</v>
          </cell>
          <cell r="V144" t="str">
            <v>BRU</v>
          </cell>
          <cell r="W144" t="str">
            <v>I</v>
          </cell>
          <cell r="X144" t="str">
            <v>SVS</v>
          </cell>
          <cell r="Y144" t="str">
            <v/>
          </cell>
          <cell r="Z144" t="str">
            <v>I</v>
          </cell>
          <cell r="AA144" t="str">
            <v>OMV</v>
          </cell>
          <cell r="AB144" t="str">
            <v>OMV</v>
          </cell>
          <cell r="AC144" t="str">
            <v>I</v>
          </cell>
          <cell r="AD144" t="str">
            <v>OMV</v>
          </cell>
          <cell r="AE144" t="str">
            <v>OMV</v>
          </cell>
        </row>
        <row r="145">
          <cell r="A145">
            <v>131</v>
          </cell>
          <cell r="B145" t="str">
            <v>Lackner Hubert</v>
          </cell>
          <cell r="C145" t="str">
            <v>M</v>
          </cell>
          <cell r="D145">
            <v>22381</v>
          </cell>
          <cell r="E145">
            <v>42835</v>
          </cell>
          <cell r="F145">
            <v>56</v>
          </cell>
          <cell r="G145" t="str">
            <v>Eisenstadt</v>
          </cell>
          <cell r="H145" t="str">
            <v>Österr</v>
          </cell>
          <cell r="I145" t="str">
            <v>LACKNHUBE</v>
          </cell>
          <cell r="J145" t="str">
            <v/>
          </cell>
          <cell r="K145">
            <v>2179</v>
          </cell>
          <cell r="N145" t="str">
            <v>I</v>
          </cell>
          <cell r="O145" t="str">
            <v>SVS</v>
          </cell>
          <cell r="P145" t="str">
            <v>SVS</v>
          </cell>
          <cell r="Q145" t="str">
            <v>I</v>
          </cell>
          <cell r="R145" t="str">
            <v>SVS</v>
          </cell>
          <cell r="S145" t="str">
            <v>SVS</v>
          </cell>
          <cell r="T145" t="str">
            <v>I</v>
          </cell>
          <cell r="U145" t="str">
            <v>SVS</v>
          </cell>
          <cell r="V145" t="str">
            <v>SVS</v>
          </cell>
          <cell r="W145" t="str">
            <v>I</v>
          </cell>
          <cell r="X145" t="str">
            <v>SVS</v>
          </cell>
          <cell r="Y145" t="str">
            <v>SVS</v>
          </cell>
          <cell r="Z145" t="str">
            <v>I</v>
          </cell>
          <cell r="AA145" t="str">
            <v>OMV</v>
          </cell>
          <cell r="AB145" t="str">
            <v>OMV</v>
          </cell>
          <cell r="AC145" t="str">
            <v>I</v>
          </cell>
          <cell r="AD145" t="str">
            <v>OMV</v>
          </cell>
          <cell r="AE145" t="str">
            <v>OMV</v>
          </cell>
        </row>
        <row r="146">
          <cell r="A146">
            <v>132</v>
          </cell>
          <cell r="B146" t="str">
            <v>Lackstätter Gerhard</v>
          </cell>
          <cell r="C146" t="str">
            <v>M</v>
          </cell>
          <cell r="D146">
            <v>23751</v>
          </cell>
          <cell r="E146">
            <v>42744</v>
          </cell>
          <cell r="F146">
            <v>52</v>
          </cell>
          <cell r="G146" t="str">
            <v>Wien</v>
          </cell>
          <cell r="H146" t="str">
            <v>Österr</v>
          </cell>
          <cell r="I146" t="str">
            <v>LACKSGERH</v>
          </cell>
          <cell r="J146" t="str">
            <v/>
          </cell>
          <cell r="K146">
            <v>2383</v>
          </cell>
          <cell r="N146" t="str">
            <v/>
          </cell>
          <cell r="O146" t="str">
            <v/>
          </cell>
          <cell r="P146" t="str">
            <v/>
          </cell>
          <cell r="Q146" t="str">
            <v/>
          </cell>
          <cell r="R146" t="str">
            <v/>
          </cell>
          <cell r="S146" t="str">
            <v/>
          </cell>
          <cell r="T146" t="str">
            <v/>
          </cell>
          <cell r="U146" t="str">
            <v/>
          </cell>
          <cell r="V146" t="str">
            <v/>
          </cell>
          <cell r="W146" t="str">
            <v/>
          </cell>
          <cell r="X146" t="str">
            <v/>
          </cell>
          <cell r="Y146" t="str">
            <v/>
          </cell>
          <cell r="Z146" t="str">
            <v/>
          </cell>
          <cell r="AA146" t="str">
            <v/>
          </cell>
          <cell r="AB146" t="str">
            <v/>
          </cell>
          <cell r="AC146" t="str">
            <v>I</v>
          </cell>
          <cell r="AD146" t="str">
            <v>OMV</v>
          </cell>
          <cell r="AE146" t="str">
            <v>OMV</v>
          </cell>
        </row>
        <row r="147">
          <cell r="A147">
            <v>133</v>
          </cell>
          <cell r="B147" t="str">
            <v>Lackstätter Stefan</v>
          </cell>
          <cell r="C147" t="str">
            <v>M</v>
          </cell>
          <cell r="D147">
            <v>32324</v>
          </cell>
          <cell r="E147">
            <v>42916</v>
          </cell>
          <cell r="F147">
            <v>29</v>
          </cell>
          <cell r="G147" t="str">
            <v>Wien</v>
          </cell>
          <cell r="H147" t="str">
            <v>Österr</v>
          </cell>
          <cell r="I147" t="str">
            <v>LACKSSTEF</v>
          </cell>
          <cell r="J147" t="str">
            <v/>
          </cell>
          <cell r="K147">
            <v>4434</v>
          </cell>
          <cell r="N147" t="str">
            <v/>
          </cell>
          <cell r="O147" t="str">
            <v/>
          </cell>
          <cell r="P147" t="str">
            <v/>
          </cell>
          <cell r="Q147" t="str">
            <v/>
          </cell>
          <cell r="R147" t="str">
            <v/>
          </cell>
          <cell r="S147" t="str">
            <v/>
          </cell>
          <cell r="T147" t="str">
            <v/>
          </cell>
          <cell r="U147" t="str">
            <v/>
          </cell>
          <cell r="V147" t="str">
            <v/>
          </cell>
          <cell r="W147" t="str">
            <v/>
          </cell>
          <cell r="X147" t="str">
            <v/>
          </cell>
          <cell r="Y147" t="str">
            <v/>
          </cell>
          <cell r="Z147" t="str">
            <v>I</v>
          </cell>
          <cell r="AA147" t="str">
            <v>OMV</v>
          </cell>
          <cell r="AB147" t="str">
            <v>OMV</v>
          </cell>
          <cell r="AC147" t="str">
            <v>I</v>
          </cell>
          <cell r="AD147" t="str">
            <v>OMV</v>
          </cell>
          <cell r="AE147" t="str">
            <v>OMV</v>
          </cell>
        </row>
        <row r="148">
          <cell r="A148">
            <v>134</v>
          </cell>
          <cell r="B148" t="str">
            <v>Najemnik Matthias</v>
          </cell>
          <cell r="C148" t="str">
            <v>M</v>
          </cell>
          <cell r="D148">
            <v>26539</v>
          </cell>
          <cell r="E148">
            <v>42975</v>
          </cell>
          <cell r="F148">
            <v>45</v>
          </cell>
          <cell r="G148" t="str">
            <v>Wien</v>
          </cell>
          <cell r="H148" t="str">
            <v>Österr</v>
          </cell>
          <cell r="I148" t="str">
            <v>NAJEMMATT</v>
          </cell>
          <cell r="J148" t="str">
            <v/>
          </cell>
          <cell r="K148">
            <v>4039</v>
          </cell>
          <cell r="N148" t="str">
            <v>I</v>
          </cell>
          <cell r="O148" t="str">
            <v>SVS</v>
          </cell>
          <cell r="P148" t="str">
            <v>SVS</v>
          </cell>
          <cell r="Q148" t="str">
            <v>I</v>
          </cell>
          <cell r="R148" t="str">
            <v>SVS</v>
          </cell>
          <cell r="S148" t="str">
            <v>SVS</v>
          </cell>
          <cell r="T148" t="str">
            <v>I</v>
          </cell>
          <cell r="U148" t="str">
            <v>SVS</v>
          </cell>
          <cell r="V148" t="str">
            <v>SVS</v>
          </cell>
          <cell r="W148" t="str">
            <v>I</v>
          </cell>
          <cell r="X148" t="str">
            <v>SVS</v>
          </cell>
          <cell r="Y148" t="str">
            <v>SVS</v>
          </cell>
          <cell r="Z148" t="str">
            <v>I</v>
          </cell>
          <cell r="AA148" t="str">
            <v>OMV</v>
          </cell>
          <cell r="AB148" t="str">
            <v>OMV</v>
          </cell>
          <cell r="AC148" t="str">
            <v>I</v>
          </cell>
          <cell r="AD148" t="str">
            <v>OMV</v>
          </cell>
          <cell r="AE148" t="str">
            <v>OMV</v>
          </cell>
        </row>
        <row r="149">
          <cell r="A149">
            <v>135</v>
          </cell>
          <cell r="B149" t="str">
            <v>Nassberger Andreas</v>
          </cell>
          <cell r="C149" t="str">
            <v>M</v>
          </cell>
          <cell r="D149">
            <v>23922</v>
          </cell>
          <cell r="E149">
            <v>42915</v>
          </cell>
          <cell r="F149">
            <v>52</v>
          </cell>
          <cell r="G149" t="str">
            <v>Wien</v>
          </cell>
          <cell r="H149" t="str">
            <v>Österr</v>
          </cell>
          <cell r="I149" t="str">
            <v>NASSBANDR</v>
          </cell>
          <cell r="J149" t="str">
            <v/>
          </cell>
          <cell r="K149">
            <v>3057</v>
          </cell>
          <cell r="N149" t="str">
            <v/>
          </cell>
          <cell r="O149" t="str">
            <v/>
          </cell>
          <cell r="P149" t="str">
            <v/>
          </cell>
          <cell r="Q149" t="str">
            <v/>
          </cell>
          <cell r="R149" t="str">
            <v/>
          </cell>
          <cell r="S149" t="str">
            <v/>
          </cell>
          <cell r="T149" t="str">
            <v/>
          </cell>
          <cell r="U149" t="str">
            <v/>
          </cell>
          <cell r="V149" t="str">
            <v/>
          </cell>
          <cell r="W149" t="str">
            <v/>
          </cell>
          <cell r="X149" t="str">
            <v/>
          </cell>
          <cell r="Y149" t="str">
            <v/>
          </cell>
          <cell r="Z149" t="str">
            <v>I</v>
          </cell>
          <cell r="AA149" t="str">
            <v>OMV</v>
          </cell>
          <cell r="AB149" t="str">
            <v>OMV</v>
          </cell>
          <cell r="AC149" t="str">
            <v>I</v>
          </cell>
          <cell r="AD149" t="str">
            <v>OMV</v>
          </cell>
          <cell r="AE149" t="str">
            <v>OMV</v>
          </cell>
        </row>
        <row r="150">
          <cell r="A150">
            <v>136</v>
          </cell>
          <cell r="B150" t="str">
            <v>Perci Alexander</v>
          </cell>
          <cell r="C150" t="str">
            <v>M</v>
          </cell>
          <cell r="D150">
            <v>24744</v>
          </cell>
          <cell r="E150">
            <v>43007</v>
          </cell>
          <cell r="F150">
            <v>50</v>
          </cell>
          <cell r="G150" t="str">
            <v>Wien</v>
          </cell>
          <cell r="H150" t="str">
            <v>Österr</v>
          </cell>
          <cell r="I150" t="str">
            <v>PERCIALEX</v>
          </cell>
          <cell r="J150" t="str">
            <v/>
          </cell>
          <cell r="K150">
            <v>3287</v>
          </cell>
          <cell r="N150" t="str">
            <v/>
          </cell>
          <cell r="O150" t="str">
            <v/>
          </cell>
          <cell r="P150" t="str">
            <v/>
          </cell>
          <cell r="Q150" t="str">
            <v/>
          </cell>
          <cell r="R150" t="str">
            <v/>
          </cell>
          <cell r="S150" t="str">
            <v/>
          </cell>
          <cell r="T150" t="str">
            <v/>
          </cell>
          <cell r="U150" t="str">
            <v/>
          </cell>
          <cell r="V150" t="str">
            <v/>
          </cell>
          <cell r="W150" t="str">
            <v/>
          </cell>
          <cell r="X150" t="str">
            <v/>
          </cell>
          <cell r="Y150" t="str">
            <v/>
          </cell>
          <cell r="Z150" t="str">
            <v>I</v>
          </cell>
          <cell r="AA150" t="str">
            <v>OMV</v>
          </cell>
          <cell r="AB150" t="str">
            <v>OMV</v>
          </cell>
          <cell r="AC150" t="str">
            <v>I</v>
          </cell>
          <cell r="AD150" t="str">
            <v>OMV</v>
          </cell>
          <cell r="AE150" t="str">
            <v>OMV</v>
          </cell>
        </row>
        <row r="151">
          <cell r="A151">
            <v>137</v>
          </cell>
          <cell r="B151" t="str">
            <v>Petz Rene</v>
          </cell>
          <cell r="C151" t="str">
            <v>M</v>
          </cell>
          <cell r="D151">
            <v>31012</v>
          </cell>
          <cell r="E151">
            <v>43065</v>
          </cell>
          <cell r="F151">
            <v>33</v>
          </cell>
          <cell r="G151" t="str">
            <v>Wien</v>
          </cell>
          <cell r="H151" t="str">
            <v>Österr</v>
          </cell>
          <cell r="I151" t="str">
            <v>PETZRENE</v>
          </cell>
          <cell r="J151" t="str">
            <v/>
          </cell>
          <cell r="K151">
            <v>4429</v>
          </cell>
          <cell r="N151" t="str">
            <v>I</v>
          </cell>
          <cell r="O151" t="str">
            <v>SVS</v>
          </cell>
          <cell r="P151" t="str">
            <v>SVS</v>
          </cell>
          <cell r="Q151" t="str">
            <v>I</v>
          </cell>
          <cell r="R151" t="str">
            <v>SVS</v>
          </cell>
          <cell r="S151" t="str">
            <v>SVS</v>
          </cell>
          <cell r="T151" t="str">
            <v>I</v>
          </cell>
          <cell r="U151" t="str">
            <v>SVS</v>
          </cell>
          <cell r="V151" t="str">
            <v>SVS</v>
          </cell>
          <cell r="W151" t="str">
            <v>I</v>
          </cell>
          <cell r="X151" t="str">
            <v>SVS</v>
          </cell>
          <cell r="Y151" t="str">
            <v>SVS</v>
          </cell>
          <cell r="Z151" t="str">
            <v>I</v>
          </cell>
          <cell r="AA151" t="str">
            <v>OMV</v>
          </cell>
          <cell r="AB151" t="str">
            <v>OMV</v>
          </cell>
          <cell r="AC151" t="str">
            <v>I</v>
          </cell>
          <cell r="AD151" t="str">
            <v>OMV</v>
          </cell>
          <cell r="AE151" t="str">
            <v>OMV</v>
          </cell>
        </row>
        <row r="152">
          <cell r="A152">
            <v>138</v>
          </cell>
          <cell r="B152" t="str">
            <v>Pfister Martin</v>
          </cell>
          <cell r="C152" t="str">
            <v>M</v>
          </cell>
          <cell r="D152">
            <v>28511</v>
          </cell>
          <cell r="E152">
            <v>42756</v>
          </cell>
          <cell r="F152">
            <v>39</v>
          </cell>
          <cell r="G152" t="str">
            <v>Wien</v>
          </cell>
          <cell r="H152" t="str">
            <v>Österr</v>
          </cell>
          <cell r="I152" t="str">
            <v>PFISTMART</v>
          </cell>
          <cell r="J152" t="str">
            <v/>
          </cell>
          <cell r="K152">
            <v>3758</v>
          </cell>
          <cell r="N152" t="str">
            <v/>
          </cell>
          <cell r="O152" t="str">
            <v/>
          </cell>
          <cell r="P152" t="str">
            <v/>
          </cell>
          <cell r="Q152" t="str">
            <v/>
          </cell>
          <cell r="R152" t="str">
            <v/>
          </cell>
          <cell r="S152" t="str">
            <v/>
          </cell>
          <cell r="T152" t="str">
            <v/>
          </cell>
          <cell r="U152" t="str">
            <v/>
          </cell>
          <cell r="V152" t="str">
            <v/>
          </cell>
          <cell r="W152" t="str">
            <v>I</v>
          </cell>
          <cell r="X152" t="str">
            <v>SVS</v>
          </cell>
          <cell r="Y152" t="str">
            <v>SVS</v>
          </cell>
          <cell r="Z152" t="str">
            <v>I</v>
          </cell>
          <cell r="AA152" t="str">
            <v/>
          </cell>
          <cell r="AB152" t="str">
            <v>OMV</v>
          </cell>
          <cell r="AC152" t="str">
            <v>I</v>
          </cell>
          <cell r="AD152" t="str">
            <v>OMV</v>
          </cell>
          <cell r="AE152" t="str">
            <v>OMV</v>
          </cell>
        </row>
        <row r="153">
          <cell r="A153">
            <v>139</v>
          </cell>
          <cell r="B153" t="str">
            <v>Schebesta Alexander</v>
          </cell>
          <cell r="C153" t="str">
            <v>M</v>
          </cell>
          <cell r="D153">
            <v>28426</v>
          </cell>
          <cell r="E153">
            <v>43036</v>
          </cell>
          <cell r="F153">
            <v>40</v>
          </cell>
          <cell r="G153" t="str">
            <v>Wien</v>
          </cell>
          <cell r="H153" t="str">
            <v>Österr</v>
          </cell>
          <cell r="I153" t="str">
            <v>SCHEBALEX</v>
          </cell>
          <cell r="J153" t="str">
            <v/>
          </cell>
          <cell r="K153">
            <v>3796</v>
          </cell>
          <cell r="N153" t="str">
            <v>I</v>
          </cell>
          <cell r="O153" t="str">
            <v>SVS</v>
          </cell>
          <cell r="P153" t="str">
            <v>SVS</v>
          </cell>
          <cell r="Q153" t="str">
            <v>I</v>
          </cell>
          <cell r="R153" t="str">
            <v>SVS</v>
          </cell>
          <cell r="S153" t="str">
            <v>SVS</v>
          </cell>
          <cell r="T153" t="str">
            <v>I</v>
          </cell>
          <cell r="U153" t="str">
            <v>SVS</v>
          </cell>
          <cell r="V153" t="str">
            <v>SVS</v>
          </cell>
          <cell r="W153" t="str">
            <v>I</v>
          </cell>
          <cell r="X153" t="str">
            <v>SVS</v>
          </cell>
          <cell r="Y153" t="str">
            <v>SVS</v>
          </cell>
          <cell r="Z153" t="str">
            <v>I</v>
          </cell>
          <cell r="AA153" t="str">
            <v>OMV</v>
          </cell>
          <cell r="AB153" t="str">
            <v>OMV</v>
          </cell>
          <cell r="AC153" t="str">
            <v>I</v>
          </cell>
          <cell r="AD153" t="str">
            <v>OMV</v>
          </cell>
          <cell r="AE153" t="str">
            <v>OMV</v>
          </cell>
        </row>
        <row r="154">
          <cell r="A154">
            <v>140</v>
          </cell>
          <cell r="B154" t="str">
            <v>Schebesta Daniela</v>
          </cell>
          <cell r="C154" t="str">
            <v>W</v>
          </cell>
          <cell r="D154">
            <v>27407</v>
          </cell>
          <cell r="E154">
            <v>42748</v>
          </cell>
          <cell r="F154">
            <v>42</v>
          </cell>
          <cell r="G154" t="str">
            <v>Wien</v>
          </cell>
          <cell r="H154" t="str">
            <v>Österr</v>
          </cell>
          <cell r="I154" t="str">
            <v>SCHEBDANI</v>
          </cell>
          <cell r="J154" t="str">
            <v/>
          </cell>
          <cell r="K154">
            <v>4599</v>
          </cell>
          <cell r="N154" t="str">
            <v/>
          </cell>
          <cell r="O154" t="str">
            <v/>
          </cell>
          <cell r="P154" t="str">
            <v/>
          </cell>
          <cell r="Q154" t="str">
            <v/>
          </cell>
          <cell r="R154" t="str">
            <v/>
          </cell>
          <cell r="S154" t="str">
            <v/>
          </cell>
          <cell r="T154" t="str">
            <v/>
          </cell>
          <cell r="U154" t="str">
            <v/>
          </cell>
          <cell r="V154" t="str">
            <v/>
          </cell>
          <cell r="W154" t="str">
            <v/>
          </cell>
          <cell r="X154" t="str">
            <v/>
          </cell>
          <cell r="Y154" t="str">
            <v/>
          </cell>
          <cell r="Z154" t="str">
            <v>I</v>
          </cell>
          <cell r="AA154" t="str">
            <v>OMV</v>
          </cell>
          <cell r="AB154" t="str">
            <v>OMV</v>
          </cell>
          <cell r="AC154" t="str">
            <v>I</v>
          </cell>
          <cell r="AD154" t="str">
            <v>OMV</v>
          </cell>
          <cell r="AE154" t="str">
            <v>OMV</v>
          </cell>
        </row>
        <row r="155">
          <cell r="A155">
            <v>141</v>
          </cell>
          <cell r="B155" t="str">
            <v>Schuster Dominik</v>
          </cell>
          <cell r="C155" t="str">
            <v>M</v>
          </cell>
          <cell r="D155">
            <v>34023</v>
          </cell>
          <cell r="E155">
            <v>42789</v>
          </cell>
          <cell r="F155">
            <v>24</v>
          </cell>
          <cell r="G155" t="str">
            <v>Wien</v>
          </cell>
          <cell r="H155" t="str">
            <v>Österr</v>
          </cell>
          <cell r="I155" t="str">
            <v>SCHUSDOMI</v>
          </cell>
          <cell r="J155" t="str">
            <v/>
          </cell>
          <cell r="K155">
            <v>4490</v>
          </cell>
          <cell r="N155" t="str">
            <v>I</v>
          </cell>
          <cell r="O155" t="str">
            <v>SVS</v>
          </cell>
          <cell r="P155" t="str">
            <v>SVS</v>
          </cell>
          <cell r="Q155" t="str">
            <v>I</v>
          </cell>
          <cell r="R155" t="str">
            <v>SVS</v>
          </cell>
          <cell r="S155" t="str">
            <v>SVS</v>
          </cell>
          <cell r="T155" t="str">
            <v>I</v>
          </cell>
          <cell r="U155" t="str">
            <v>SVS</v>
          </cell>
          <cell r="V155" t="str">
            <v>SVS</v>
          </cell>
          <cell r="W155" t="str">
            <v>I</v>
          </cell>
          <cell r="X155" t="str">
            <v>SVS</v>
          </cell>
          <cell r="Y155" t="str">
            <v>SVS</v>
          </cell>
          <cell r="Z155" t="str">
            <v>I</v>
          </cell>
          <cell r="AA155" t="str">
            <v>OMV</v>
          </cell>
          <cell r="AB155" t="str">
            <v>OMV</v>
          </cell>
          <cell r="AC155" t="str">
            <v>I</v>
          </cell>
          <cell r="AD155" t="str">
            <v>OMV</v>
          </cell>
          <cell r="AE155" t="str">
            <v>OMV</v>
          </cell>
        </row>
        <row r="156">
          <cell r="A156">
            <v>142</v>
          </cell>
          <cell r="B156" t="str">
            <v>Slawitz Andreas</v>
          </cell>
          <cell r="C156" t="str">
            <v>M</v>
          </cell>
          <cell r="D156">
            <v>24609</v>
          </cell>
          <cell r="E156">
            <v>42872</v>
          </cell>
          <cell r="F156">
            <v>50</v>
          </cell>
          <cell r="G156" t="str">
            <v>Wien</v>
          </cell>
          <cell r="H156" t="str">
            <v>Österr</v>
          </cell>
          <cell r="I156" t="str">
            <v>SLAWIANDR</v>
          </cell>
          <cell r="J156" t="str">
            <v/>
          </cell>
          <cell r="K156">
            <v>2547</v>
          </cell>
          <cell r="N156" t="str">
            <v>I</v>
          </cell>
          <cell r="O156" t="str">
            <v>SVS</v>
          </cell>
          <cell r="P156" t="str">
            <v>SVS</v>
          </cell>
          <cell r="Q156" t="str">
            <v>I</v>
          </cell>
          <cell r="R156" t="str">
            <v>SVS</v>
          </cell>
          <cell r="S156" t="str">
            <v>SVS</v>
          </cell>
          <cell r="T156" t="str">
            <v>I</v>
          </cell>
          <cell r="U156" t="str">
            <v>SVS</v>
          </cell>
          <cell r="V156" t="str">
            <v>SVS</v>
          </cell>
          <cell r="W156" t="str">
            <v>I</v>
          </cell>
          <cell r="X156" t="str">
            <v>SVS</v>
          </cell>
          <cell r="Y156" t="str">
            <v>SVS</v>
          </cell>
          <cell r="Z156" t="str">
            <v>I</v>
          </cell>
          <cell r="AA156" t="str">
            <v>OMV</v>
          </cell>
          <cell r="AB156" t="str">
            <v>OMV</v>
          </cell>
          <cell r="AC156" t="str">
            <v>I</v>
          </cell>
          <cell r="AD156" t="str">
            <v>OMV</v>
          </cell>
          <cell r="AE156" t="str">
            <v>OMV</v>
          </cell>
        </row>
        <row r="157">
          <cell r="A157">
            <v>143</v>
          </cell>
          <cell r="B157" t="str">
            <v>Slawitz Ferdinand</v>
          </cell>
          <cell r="C157" t="str">
            <v>M</v>
          </cell>
          <cell r="D157">
            <v>16365</v>
          </cell>
          <cell r="E157">
            <v>43028</v>
          </cell>
          <cell r="F157">
            <v>73</v>
          </cell>
          <cell r="G157" t="str">
            <v>Unter Waltersdorf</v>
          </cell>
          <cell r="H157" t="str">
            <v>Österr</v>
          </cell>
          <cell r="I157" t="str">
            <v>SLAWIFERD</v>
          </cell>
          <cell r="J157" t="str">
            <v/>
          </cell>
          <cell r="K157">
            <v>455</v>
          </cell>
          <cell r="N157" t="str">
            <v>I</v>
          </cell>
          <cell r="O157" t="str">
            <v>SVS</v>
          </cell>
          <cell r="P157" t="str">
            <v>SVS</v>
          </cell>
          <cell r="Q157" t="str">
            <v>I</v>
          </cell>
          <cell r="R157" t="str">
            <v>SVS</v>
          </cell>
          <cell r="S157" t="str">
            <v>SVS</v>
          </cell>
          <cell r="T157" t="str">
            <v>I</v>
          </cell>
          <cell r="U157" t="str">
            <v>SVS</v>
          </cell>
          <cell r="V157" t="str">
            <v>SVS</v>
          </cell>
          <cell r="W157" t="str">
            <v>I</v>
          </cell>
          <cell r="X157" t="str">
            <v>SVS</v>
          </cell>
          <cell r="Y157" t="str">
            <v>SVS</v>
          </cell>
          <cell r="Z157" t="str">
            <v>I</v>
          </cell>
          <cell r="AA157" t="str">
            <v>OMV</v>
          </cell>
          <cell r="AB157" t="str">
            <v>OMV</v>
          </cell>
          <cell r="AC157" t="str">
            <v>I</v>
          </cell>
          <cell r="AD157" t="str">
            <v>OMV</v>
          </cell>
          <cell r="AE157" t="str">
            <v>OMV</v>
          </cell>
        </row>
        <row r="158">
          <cell r="A158">
            <v>144</v>
          </cell>
          <cell r="B158" t="str">
            <v>Slawitz Markus</v>
          </cell>
          <cell r="C158" t="str">
            <v>M</v>
          </cell>
          <cell r="D158">
            <v>34029</v>
          </cell>
          <cell r="E158">
            <v>42795</v>
          </cell>
          <cell r="F158">
            <v>24</v>
          </cell>
          <cell r="G158" t="str">
            <v>Wien</v>
          </cell>
          <cell r="H158" t="str">
            <v>Österr</v>
          </cell>
          <cell r="I158" t="str">
            <v>SLAWIMARK</v>
          </cell>
          <cell r="J158" t="str">
            <v/>
          </cell>
          <cell r="K158">
            <v>4483</v>
          </cell>
          <cell r="N158" t="str">
            <v>I</v>
          </cell>
          <cell r="O158" t="str">
            <v>SVS</v>
          </cell>
          <cell r="P158" t="str">
            <v>SVS</v>
          </cell>
          <cell r="Q158" t="str">
            <v>I</v>
          </cell>
          <cell r="R158" t="str">
            <v>SVS</v>
          </cell>
          <cell r="S158" t="str">
            <v>SVS</v>
          </cell>
          <cell r="T158" t="str">
            <v>I</v>
          </cell>
          <cell r="U158" t="str">
            <v>SVS</v>
          </cell>
          <cell r="V158" t="str">
            <v>SVS</v>
          </cell>
          <cell r="W158" t="str">
            <v>I</v>
          </cell>
          <cell r="X158" t="str">
            <v>SVS</v>
          </cell>
          <cell r="Y158" t="str">
            <v>SVS</v>
          </cell>
          <cell r="Z158" t="str">
            <v>I</v>
          </cell>
          <cell r="AA158" t="str">
            <v>OMV</v>
          </cell>
          <cell r="AB158" t="str">
            <v>OMV</v>
          </cell>
          <cell r="AC158" t="str">
            <v>I</v>
          </cell>
          <cell r="AD158" t="str">
            <v>OMV</v>
          </cell>
          <cell r="AE158" t="str">
            <v>OMV</v>
          </cell>
        </row>
        <row r="159">
          <cell r="A159">
            <v>145</v>
          </cell>
          <cell r="B159" t="str">
            <v>Walcharz Isabella</v>
          </cell>
          <cell r="C159" t="str">
            <v>W</v>
          </cell>
          <cell r="D159">
            <v>31385</v>
          </cell>
          <cell r="E159">
            <v>43073</v>
          </cell>
          <cell r="F159">
            <v>32</v>
          </cell>
          <cell r="G159" t="str">
            <v>Wien</v>
          </cell>
          <cell r="H159" t="str">
            <v>Österr</v>
          </cell>
          <cell r="I159" t="str">
            <v>WALCHISAB</v>
          </cell>
          <cell r="J159" t="str">
            <v/>
          </cell>
          <cell r="K159">
            <v>4178</v>
          </cell>
          <cell r="N159" t="str">
            <v/>
          </cell>
          <cell r="O159" t="str">
            <v/>
          </cell>
          <cell r="P159" t="str">
            <v/>
          </cell>
          <cell r="Q159" t="str">
            <v/>
          </cell>
          <cell r="R159" t="str">
            <v/>
          </cell>
          <cell r="S159" t="str">
            <v/>
          </cell>
          <cell r="T159" t="str">
            <v/>
          </cell>
          <cell r="U159" t="str">
            <v/>
          </cell>
          <cell r="V159" t="str">
            <v/>
          </cell>
          <cell r="W159" t="str">
            <v/>
          </cell>
          <cell r="X159" t="str">
            <v/>
          </cell>
          <cell r="Y159" t="str">
            <v/>
          </cell>
          <cell r="Z159" t="str">
            <v/>
          </cell>
          <cell r="AA159" t="str">
            <v/>
          </cell>
          <cell r="AB159" t="str">
            <v/>
          </cell>
          <cell r="AC159" t="str">
            <v>I</v>
          </cell>
          <cell r="AD159" t="str">
            <v>OMV</v>
          </cell>
          <cell r="AE159" t="str">
            <v>OMV</v>
          </cell>
        </row>
        <row r="160">
          <cell r="A160">
            <v>146</v>
          </cell>
          <cell r="B160" t="str">
            <v>Dusch Melanie</v>
          </cell>
          <cell r="C160" t="str">
            <v>W</v>
          </cell>
          <cell r="D160">
            <v>34528</v>
          </cell>
          <cell r="E160">
            <v>42929</v>
          </cell>
          <cell r="F160">
            <v>23</v>
          </cell>
          <cell r="G160" t="str">
            <v>Stockerau</v>
          </cell>
          <cell r="H160" t="str">
            <v>Österr   </v>
          </cell>
          <cell r="I160" t="str">
            <v>DUSCHMELA</v>
          </cell>
          <cell r="J160" t="str">
            <v/>
          </cell>
          <cell r="K160">
            <v>4562</v>
          </cell>
          <cell r="N160" t="str">
            <v/>
          </cell>
          <cell r="O160" t="str">
            <v/>
          </cell>
          <cell r="P160" t="str">
            <v/>
          </cell>
          <cell r="Q160" t="str">
            <v/>
          </cell>
          <cell r="R160" t="str">
            <v/>
          </cell>
          <cell r="S160" t="str">
            <v/>
          </cell>
          <cell r="T160" t="str">
            <v/>
          </cell>
          <cell r="U160" t="str">
            <v/>
          </cell>
          <cell r="V160" t="str">
            <v/>
          </cell>
          <cell r="W160" t="str">
            <v/>
          </cell>
          <cell r="X160" t="str">
            <v/>
          </cell>
          <cell r="Y160" t="str">
            <v/>
          </cell>
          <cell r="Z160" t="str">
            <v/>
          </cell>
          <cell r="AA160" t="str">
            <v/>
          </cell>
          <cell r="AB160" t="str">
            <v/>
          </cell>
          <cell r="AC160" t="str">
            <v>I</v>
          </cell>
          <cell r="AD160" t="str">
            <v>STO</v>
          </cell>
          <cell r="AE160" t="str">
            <v>STO</v>
          </cell>
        </row>
        <row r="161">
          <cell r="A161">
            <v>147</v>
          </cell>
          <cell r="B161" t="str">
            <v>Faltin Cäcilia</v>
          </cell>
          <cell r="C161" t="str">
            <v>W</v>
          </cell>
          <cell r="D161">
            <v>31905</v>
          </cell>
          <cell r="E161">
            <v>42863</v>
          </cell>
          <cell r="F161">
            <v>30</v>
          </cell>
          <cell r="G161" t="str">
            <v>Mödling</v>
          </cell>
          <cell r="H161" t="str">
            <v>Österr   </v>
          </cell>
          <cell r="I161" t="str">
            <v>FALTICÄCI</v>
          </cell>
          <cell r="J161" t="str">
            <v/>
          </cell>
          <cell r="K161">
            <v>4527</v>
          </cell>
          <cell r="N161" t="str">
            <v>I</v>
          </cell>
          <cell r="O161" t="str">
            <v>MÖD</v>
          </cell>
          <cell r="P161" t="str">
            <v>MÖD</v>
          </cell>
          <cell r="Q161" t="str">
            <v>I</v>
          </cell>
          <cell r="R161" t="str">
            <v>GIC</v>
          </cell>
          <cell r="S161" t="str">
            <v>GIC</v>
          </cell>
          <cell r="T161" t="str">
            <v>I</v>
          </cell>
          <cell r="U161" t="str">
            <v>GIC</v>
          </cell>
          <cell r="V161" t="str">
            <v>GIC</v>
          </cell>
          <cell r="W161" t="str">
            <v>I</v>
          </cell>
          <cell r="X161" t="str">
            <v>GIC</v>
          </cell>
          <cell r="Y161" t="str">
            <v>GIC</v>
          </cell>
          <cell r="Z161" t="str">
            <v>I</v>
          </cell>
          <cell r="AA161" t="str">
            <v>GIC</v>
          </cell>
          <cell r="AB161" t="str">
            <v/>
          </cell>
          <cell r="AC161" t="str">
            <v>I</v>
          </cell>
          <cell r="AD161" t="str">
            <v>STO</v>
          </cell>
          <cell r="AE161" t="str">
            <v>STO</v>
          </cell>
        </row>
        <row r="162">
          <cell r="A162">
            <v>148</v>
          </cell>
          <cell r="B162" t="str">
            <v>Fuchs Melanie</v>
          </cell>
          <cell r="C162" t="str">
            <v>W</v>
          </cell>
          <cell r="D162">
            <v>32974</v>
          </cell>
          <cell r="E162">
            <v>42836</v>
          </cell>
          <cell r="F162">
            <v>27</v>
          </cell>
          <cell r="G162" t="str">
            <v>Zwettl</v>
          </cell>
          <cell r="H162" t="str">
            <v>Österr   </v>
          </cell>
          <cell r="I162" t="str">
            <v>FUCHSMELA</v>
          </cell>
          <cell r="J162" t="str">
            <v/>
          </cell>
          <cell r="K162">
            <v>4597</v>
          </cell>
          <cell r="N162" t="str">
            <v/>
          </cell>
          <cell r="O162" t="str">
            <v/>
          </cell>
          <cell r="P162" t="str">
            <v/>
          </cell>
          <cell r="Q162" t="str">
            <v/>
          </cell>
          <cell r="R162" t="str">
            <v/>
          </cell>
          <cell r="S162" t="str">
            <v/>
          </cell>
          <cell r="T162" t="str">
            <v/>
          </cell>
          <cell r="U162" t="str">
            <v/>
          </cell>
          <cell r="V162" t="str">
            <v/>
          </cell>
          <cell r="W162" t="str">
            <v/>
          </cell>
          <cell r="X162" t="str">
            <v/>
          </cell>
          <cell r="Y162" t="str">
            <v/>
          </cell>
          <cell r="Z162" t="str">
            <v/>
          </cell>
          <cell r="AA162" t="str">
            <v/>
          </cell>
          <cell r="AB162" t="str">
            <v/>
          </cell>
          <cell r="AC162" t="str">
            <v>I</v>
          </cell>
          <cell r="AD162" t="str">
            <v>STO</v>
          </cell>
          <cell r="AE162" t="str">
            <v>STO</v>
          </cell>
        </row>
        <row r="163">
          <cell r="A163">
            <v>149</v>
          </cell>
          <cell r="B163" t="str">
            <v>Forster Philipp</v>
          </cell>
          <cell r="C163" t="str">
            <v>M</v>
          </cell>
          <cell r="D163">
            <v>34379</v>
          </cell>
          <cell r="E163">
            <v>42780</v>
          </cell>
          <cell r="F163">
            <v>23</v>
          </cell>
          <cell r="G163" t="str">
            <v>Wien</v>
          </cell>
          <cell r="H163" t="str">
            <v>Österr</v>
          </cell>
          <cell r="I163" t="str">
            <v>FORSTPHIL</v>
          </cell>
          <cell r="J163" t="str">
            <v/>
          </cell>
          <cell r="K163">
            <v>4575</v>
          </cell>
          <cell r="N163" t="str">
            <v>I</v>
          </cell>
          <cell r="O163" t="str">
            <v>GIC</v>
          </cell>
          <cell r="P163" t="str">
            <v>GIC</v>
          </cell>
          <cell r="Q163" t="str">
            <v>I</v>
          </cell>
          <cell r="R163" t="str">
            <v>GIC</v>
          </cell>
          <cell r="S163" t="str">
            <v>VÖE</v>
          </cell>
          <cell r="T163" t="str">
            <v>I</v>
          </cell>
          <cell r="U163" t="str">
            <v>GIC</v>
          </cell>
          <cell r="V163" t="str">
            <v>HAR</v>
          </cell>
          <cell r="W163" t="str">
            <v>I</v>
          </cell>
          <cell r="X163" t="str">
            <v>GIC</v>
          </cell>
          <cell r="Y163" t="str">
            <v>GIC</v>
          </cell>
          <cell r="Z163" t="str">
            <v>I</v>
          </cell>
          <cell r="AA163" t="str">
            <v>GIC</v>
          </cell>
          <cell r="AB163" t="str">
            <v>GIC</v>
          </cell>
          <cell r="AC163" t="str">
            <v>I</v>
          </cell>
          <cell r="AD163" t="str">
            <v>STO</v>
          </cell>
          <cell r="AE163" t="str">
            <v>STO</v>
          </cell>
        </row>
        <row r="164">
          <cell r="A164">
            <v>150</v>
          </cell>
          <cell r="B164" t="str">
            <v>Gmeiner Ronald</v>
          </cell>
          <cell r="C164" t="str">
            <v>M</v>
          </cell>
          <cell r="D164">
            <v>33092</v>
          </cell>
          <cell r="E164">
            <v>42954</v>
          </cell>
          <cell r="F164">
            <v>27</v>
          </cell>
          <cell r="G164" t="str">
            <v>Korneuburg</v>
          </cell>
          <cell r="H164" t="str">
            <v>Österr</v>
          </cell>
          <cell r="I164" t="str">
            <v>GMEINRONA</v>
          </cell>
          <cell r="J164" t="str">
            <v/>
          </cell>
          <cell r="K164">
            <v>4512</v>
          </cell>
          <cell r="N164" t="str">
            <v>I</v>
          </cell>
          <cell r="O164" t="str">
            <v>GIC</v>
          </cell>
          <cell r="P164" t="str">
            <v>HAR</v>
          </cell>
          <cell r="Q164" t="str">
            <v>I</v>
          </cell>
          <cell r="R164" t="str">
            <v>GIC</v>
          </cell>
          <cell r="S164" t="str">
            <v>HAR</v>
          </cell>
          <cell r="T164" t="str">
            <v>I</v>
          </cell>
          <cell r="U164" t="str">
            <v>GIC</v>
          </cell>
          <cell r="V164" t="str">
            <v>HAR</v>
          </cell>
          <cell r="W164" t="str">
            <v>I</v>
          </cell>
          <cell r="X164" t="str">
            <v>GIC</v>
          </cell>
          <cell r="Y164" t="str">
            <v>GIC</v>
          </cell>
          <cell r="Z164" t="str">
            <v>I</v>
          </cell>
          <cell r="AA164" t="str">
            <v>GIC</v>
          </cell>
          <cell r="AB164" t="str">
            <v>GIC</v>
          </cell>
          <cell r="AC164" t="str">
            <v>I</v>
          </cell>
          <cell r="AD164" t="str">
            <v>STO</v>
          </cell>
          <cell r="AE164" t="str">
            <v>STO</v>
          </cell>
        </row>
        <row r="165">
          <cell r="A165">
            <v>151</v>
          </cell>
          <cell r="B165" t="str">
            <v>Goldschmidt Petra</v>
          </cell>
          <cell r="C165" t="str">
            <v>W</v>
          </cell>
          <cell r="D165">
            <v>32648</v>
          </cell>
          <cell r="E165">
            <v>42875</v>
          </cell>
          <cell r="F165">
            <v>28</v>
          </cell>
          <cell r="G165" t="str">
            <v>Stockerau</v>
          </cell>
          <cell r="H165" t="str">
            <v>Österr   </v>
          </cell>
          <cell r="I165" t="str">
            <v>GOLDSPETR</v>
          </cell>
          <cell r="J165" t="str">
            <v/>
          </cell>
          <cell r="K165">
            <v>4594</v>
          </cell>
          <cell r="N165" t="str">
            <v>I</v>
          </cell>
          <cell r="O165" t="str">
            <v>GIC</v>
          </cell>
          <cell r="P165" t="str">
            <v>GIC</v>
          </cell>
          <cell r="Q165" t="str">
            <v>I</v>
          </cell>
          <cell r="R165" t="str">
            <v>GIC</v>
          </cell>
          <cell r="S165" t="str">
            <v>GIC</v>
          </cell>
          <cell r="T165" t="str">
            <v>I</v>
          </cell>
          <cell r="U165" t="str">
            <v>GIC</v>
          </cell>
          <cell r="V165" t="str">
            <v>GIC</v>
          </cell>
          <cell r="W165" t="str">
            <v>I</v>
          </cell>
          <cell r="X165" t="str">
            <v>GIC</v>
          </cell>
          <cell r="Y165" t="str">
            <v/>
          </cell>
          <cell r="Z165" t="str">
            <v>I</v>
          </cell>
          <cell r="AA165" t="str">
            <v>GIC</v>
          </cell>
          <cell r="AB165" t="str">
            <v>KRE</v>
          </cell>
          <cell r="AC165" t="str">
            <v>I</v>
          </cell>
          <cell r="AD165" t="str">
            <v>STO</v>
          </cell>
          <cell r="AE165" t="str">
            <v>STO</v>
          </cell>
        </row>
        <row r="166">
          <cell r="A166">
            <v>152</v>
          </cell>
          <cell r="B166" t="str">
            <v>Hofbauer Gerhard</v>
          </cell>
          <cell r="C166" t="str">
            <v>M</v>
          </cell>
          <cell r="D166">
            <v>23506</v>
          </cell>
          <cell r="E166">
            <v>42864</v>
          </cell>
          <cell r="F166">
            <v>53</v>
          </cell>
          <cell r="G166" t="str">
            <v>Wien</v>
          </cell>
          <cell r="H166" t="str">
            <v>Österr</v>
          </cell>
          <cell r="I166" t="str">
            <v>HOFBAGERH</v>
          </cell>
          <cell r="J166" t="str">
            <v/>
          </cell>
          <cell r="K166">
            <v>1954</v>
          </cell>
          <cell r="N166" t="str">
            <v/>
          </cell>
          <cell r="O166" t="str">
            <v/>
          </cell>
          <cell r="P166" t="str">
            <v/>
          </cell>
          <cell r="Q166" t="str">
            <v/>
          </cell>
          <cell r="R166" t="str">
            <v/>
          </cell>
          <cell r="S166" t="str">
            <v/>
          </cell>
          <cell r="T166" t="str">
            <v/>
          </cell>
          <cell r="U166" t="str">
            <v/>
          </cell>
          <cell r="V166" t="str">
            <v/>
          </cell>
          <cell r="W166" t="str">
            <v/>
          </cell>
          <cell r="X166" t="str">
            <v/>
          </cell>
          <cell r="Y166" t="str">
            <v/>
          </cell>
          <cell r="Z166" t="str">
            <v/>
          </cell>
          <cell r="AA166" t="str">
            <v/>
          </cell>
          <cell r="AB166" t="str">
            <v/>
          </cell>
          <cell r="AC166" t="str">
            <v>I</v>
          </cell>
          <cell r="AD166" t="str">
            <v>STO</v>
          </cell>
          <cell r="AE166" t="str">
            <v>STO</v>
          </cell>
        </row>
        <row r="167">
          <cell r="A167">
            <v>153</v>
          </cell>
          <cell r="B167" t="str">
            <v>Holy Andreas</v>
          </cell>
          <cell r="C167" t="str">
            <v>M</v>
          </cell>
          <cell r="D167">
            <v>33077</v>
          </cell>
          <cell r="E167">
            <v>42939</v>
          </cell>
          <cell r="F167">
            <v>27</v>
          </cell>
          <cell r="G167" t="str">
            <v>Wien</v>
          </cell>
          <cell r="H167" t="str">
            <v>Österr</v>
          </cell>
          <cell r="I167" t="str">
            <v>HOLYANDR</v>
          </cell>
          <cell r="J167" t="str">
            <v/>
          </cell>
          <cell r="K167">
            <v>4501</v>
          </cell>
          <cell r="N167" t="str">
            <v/>
          </cell>
          <cell r="O167" t="str">
            <v/>
          </cell>
          <cell r="P167" t="str">
            <v/>
          </cell>
          <cell r="Q167" t="str">
            <v/>
          </cell>
          <cell r="R167" t="str">
            <v/>
          </cell>
          <cell r="S167" t="str">
            <v/>
          </cell>
          <cell r="T167" t="str">
            <v/>
          </cell>
          <cell r="U167" t="str">
            <v/>
          </cell>
          <cell r="V167" t="str">
            <v/>
          </cell>
          <cell r="W167" t="str">
            <v/>
          </cell>
          <cell r="X167" t="str">
            <v/>
          </cell>
          <cell r="Y167" t="str">
            <v/>
          </cell>
          <cell r="Z167" t="str">
            <v/>
          </cell>
          <cell r="AA167" t="str">
            <v/>
          </cell>
          <cell r="AB167" t="str">
            <v/>
          </cell>
          <cell r="AC167" t="str">
            <v>I</v>
          </cell>
          <cell r="AD167" t="str">
            <v>STO</v>
          </cell>
          <cell r="AE167" t="str">
            <v>STO</v>
          </cell>
        </row>
        <row r="168">
          <cell r="A168">
            <v>154</v>
          </cell>
          <cell r="B168" t="str">
            <v>Jarosch Daniel</v>
          </cell>
          <cell r="C168" t="str">
            <v>M</v>
          </cell>
          <cell r="D168">
            <v>33617</v>
          </cell>
          <cell r="E168">
            <v>42749</v>
          </cell>
          <cell r="F168">
            <v>25</v>
          </cell>
          <cell r="G168" t="str">
            <v>Stockerau</v>
          </cell>
          <cell r="H168" t="str">
            <v>Österr</v>
          </cell>
          <cell r="I168" t="str">
            <v>JAROSDANI</v>
          </cell>
          <cell r="J168" t="str">
            <v/>
          </cell>
          <cell r="K168">
            <v>4519</v>
          </cell>
          <cell r="N168" t="str">
            <v>I</v>
          </cell>
          <cell r="O168" t="str">
            <v>WOL</v>
          </cell>
          <cell r="P168" t="str">
            <v>WOL</v>
          </cell>
          <cell r="Q168" t="str">
            <v>I</v>
          </cell>
          <cell r="R168" t="str">
            <v>WOL</v>
          </cell>
          <cell r="S168" t="str">
            <v>WOL</v>
          </cell>
          <cell r="T168" t="str">
            <v>I</v>
          </cell>
          <cell r="U168" t="str">
            <v>WOL</v>
          </cell>
          <cell r="V168" t="str">
            <v>WOL</v>
          </cell>
          <cell r="W168" t="str">
            <v>I</v>
          </cell>
          <cell r="X168" t="str">
            <v>WOL</v>
          </cell>
          <cell r="Y168" t="str">
            <v>WOL</v>
          </cell>
          <cell r="Z168" t="str">
            <v>I</v>
          </cell>
          <cell r="AA168" t="str">
            <v>GIC</v>
          </cell>
          <cell r="AB168" t="str">
            <v>WOL</v>
          </cell>
          <cell r="AC168" t="str">
            <v>I</v>
          </cell>
          <cell r="AD168" t="str">
            <v>STO</v>
          </cell>
          <cell r="AE168" t="str">
            <v>STO</v>
          </cell>
        </row>
        <row r="169">
          <cell r="A169">
            <v>155</v>
          </cell>
          <cell r="B169" t="str">
            <v>Kronsteiner Michael</v>
          </cell>
          <cell r="C169" t="str">
            <v>M</v>
          </cell>
          <cell r="D169">
            <v>33140</v>
          </cell>
          <cell r="E169">
            <v>43002</v>
          </cell>
          <cell r="F169">
            <v>27</v>
          </cell>
          <cell r="G169" t="str">
            <v>Wien</v>
          </cell>
          <cell r="H169" t="str">
            <v>Österr</v>
          </cell>
          <cell r="I169" t="str">
            <v>KRONSMICH</v>
          </cell>
          <cell r="J169" t="str">
            <v/>
          </cell>
          <cell r="K169">
            <v>4602</v>
          </cell>
          <cell r="N169" t="str">
            <v/>
          </cell>
          <cell r="O169" t="str">
            <v/>
          </cell>
          <cell r="P169" t="str">
            <v/>
          </cell>
          <cell r="Q169" t="str">
            <v/>
          </cell>
          <cell r="R169" t="str">
            <v/>
          </cell>
          <cell r="S169" t="str">
            <v/>
          </cell>
          <cell r="T169" t="str">
            <v/>
          </cell>
          <cell r="U169" t="str">
            <v/>
          </cell>
          <cell r="V169" t="str">
            <v/>
          </cell>
          <cell r="W169" t="str">
            <v/>
          </cell>
          <cell r="X169" t="str">
            <v/>
          </cell>
          <cell r="Y169" t="str">
            <v/>
          </cell>
          <cell r="Z169" t="str">
            <v/>
          </cell>
          <cell r="AA169" t="str">
            <v/>
          </cell>
          <cell r="AB169" t="str">
            <v/>
          </cell>
          <cell r="AC169" t="str">
            <v>I</v>
          </cell>
          <cell r="AD169" t="str">
            <v>STO</v>
          </cell>
          <cell r="AE169" t="str">
            <v>STO</v>
          </cell>
        </row>
        <row r="170">
          <cell r="A170">
            <v>156</v>
          </cell>
          <cell r="B170" t="str">
            <v>Leister Alexander</v>
          </cell>
          <cell r="C170" t="str">
            <v>M</v>
          </cell>
          <cell r="D170">
            <v>34274</v>
          </cell>
          <cell r="E170">
            <v>43040</v>
          </cell>
          <cell r="F170">
            <v>24</v>
          </cell>
          <cell r="G170" t="str">
            <v>Korneuburg</v>
          </cell>
          <cell r="H170" t="str">
            <v>Österr</v>
          </cell>
          <cell r="I170" t="str">
            <v>LEISTALEX</v>
          </cell>
          <cell r="J170" t="str">
            <v/>
          </cell>
          <cell r="K170">
            <v>4555</v>
          </cell>
          <cell r="N170" t="str">
            <v>I</v>
          </cell>
          <cell r="O170" t="str">
            <v>GIC</v>
          </cell>
          <cell r="P170" t="str">
            <v>GIC</v>
          </cell>
          <cell r="Q170" t="str">
            <v>I</v>
          </cell>
          <cell r="R170" t="str">
            <v>GIC</v>
          </cell>
          <cell r="S170" t="str">
            <v>GIC</v>
          </cell>
          <cell r="T170" t="str">
            <v>I</v>
          </cell>
          <cell r="U170" t="str">
            <v>GIC</v>
          </cell>
          <cell r="V170" t="str">
            <v>GIC</v>
          </cell>
          <cell r="W170" t="str">
            <v/>
          </cell>
          <cell r="X170" t="str">
            <v/>
          </cell>
          <cell r="Y170" t="str">
            <v/>
          </cell>
          <cell r="Z170" t="str">
            <v>I</v>
          </cell>
          <cell r="AA170" t="str">
            <v>GIC</v>
          </cell>
          <cell r="AB170" t="str">
            <v>GIC</v>
          </cell>
          <cell r="AC170" t="str">
            <v>I</v>
          </cell>
          <cell r="AD170" t="str">
            <v>STO</v>
          </cell>
          <cell r="AE170" t="str">
            <v>STO</v>
          </cell>
        </row>
        <row r="171">
          <cell r="A171">
            <v>157</v>
          </cell>
          <cell r="B171" t="str">
            <v>Müller Nicole</v>
          </cell>
          <cell r="C171" t="str">
            <v>W</v>
          </cell>
          <cell r="D171">
            <v>34494</v>
          </cell>
          <cell r="E171">
            <v>42895</v>
          </cell>
          <cell r="F171">
            <v>23</v>
          </cell>
          <cell r="G171" t="str">
            <v>Korneuburg</v>
          </cell>
          <cell r="H171" t="str">
            <v>Österr   </v>
          </cell>
          <cell r="I171" t="str">
            <v>MÜLLENICO</v>
          </cell>
          <cell r="J171" t="str">
            <v/>
          </cell>
          <cell r="K171">
            <v>4561</v>
          </cell>
          <cell r="N171" t="str">
            <v>I</v>
          </cell>
          <cell r="O171" t="str">
            <v>GIC</v>
          </cell>
          <cell r="P171" t="str">
            <v>GIC</v>
          </cell>
          <cell r="Q171" t="str">
            <v>I</v>
          </cell>
          <cell r="R171" t="str">
            <v>GIC</v>
          </cell>
          <cell r="S171" t="str">
            <v>GIC</v>
          </cell>
          <cell r="T171" t="str">
            <v>I</v>
          </cell>
          <cell r="U171" t="str">
            <v>GIC</v>
          </cell>
          <cell r="V171" t="str">
            <v>GIC</v>
          </cell>
          <cell r="W171" t="str">
            <v/>
          </cell>
          <cell r="X171" t="str">
            <v/>
          </cell>
          <cell r="Y171" t="str">
            <v/>
          </cell>
          <cell r="Z171" t="str">
            <v/>
          </cell>
          <cell r="AA171" t="str">
            <v/>
          </cell>
          <cell r="AB171" t="str">
            <v/>
          </cell>
          <cell r="AC171" t="str">
            <v>I</v>
          </cell>
          <cell r="AD171" t="str">
            <v>STO</v>
          </cell>
          <cell r="AE171" t="str">
            <v>STO</v>
          </cell>
        </row>
        <row r="172">
          <cell r="A172">
            <v>158</v>
          </cell>
          <cell r="B172" t="str">
            <v>Pfeiffer Friederike, Mag.</v>
          </cell>
          <cell r="C172" t="str">
            <v>W</v>
          </cell>
          <cell r="D172">
            <v>19201</v>
          </cell>
          <cell r="E172">
            <v>42942</v>
          </cell>
          <cell r="F172">
            <v>65</v>
          </cell>
          <cell r="G172" t="str">
            <v>Wien</v>
          </cell>
          <cell r="H172" t="str">
            <v>Österr</v>
          </cell>
          <cell r="I172" t="str">
            <v>PFEIFFRIE</v>
          </cell>
          <cell r="J172" t="str">
            <v/>
          </cell>
          <cell r="K172">
            <v>4500</v>
          </cell>
          <cell r="N172" t="str">
            <v>I</v>
          </cell>
          <cell r="O172" t="str">
            <v>GIC</v>
          </cell>
          <cell r="P172" t="str">
            <v>GIC</v>
          </cell>
          <cell r="Q172" t="str">
            <v>I</v>
          </cell>
          <cell r="R172" t="str">
            <v>GIC</v>
          </cell>
          <cell r="S172" t="str">
            <v>GIC</v>
          </cell>
          <cell r="T172" t="str">
            <v>I</v>
          </cell>
          <cell r="U172" t="str">
            <v>GIC</v>
          </cell>
          <cell r="V172" t="str">
            <v>GIC</v>
          </cell>
          <cell r="W172" t="str">
            <v>I</v>
          </cell>
          <cell r="X172" t="str">
            <v>GIC</v>
          </cell>
          <cell r="Y172" t="str">
            <v>GIC</v>
          </cell>
          <cell r="Z172" t="str">
            <v>I</v>
          </cell>
          <cell r="AA172" t="str">
            <v>GIC</v>
          </cell>
          <cell r="AB172" t="str">
            <v>GIC</v>
          </cell>
          <cell r="AC172" t="str">
            <v>I</v>
          </cell>
          <cell r="AD172" t="str">
            <v>STO</v>
          </cell>
          <cell r="AE172" t="str">
            <v>STO</v>
          </cell>
        </row>
        <row r="173">
          <cell r="A173">
            <v>159</v>
          </cell>
          <cell r="B173" t="str">
            <v>Puhm Melanie</v>
          </cell>
          <cell r="C173" t="str">
            <v>W</v>
          </cell>
          <cell r="D173">
            <v>35026</v>
          </cell>
          <cell r="E173">
            <v>43062</v>
          </cell>
          <cell r="F173">
            <v>22</v>
          </cell>
          <cell r="G173" t="str">
            <v>Stockerau</v>
          </cell>
          <cell r="H173" t="str">
            <v>Österr   </v>
          </cell>
          <cell r="I173" t="str">
            <v>PUHMMELA</v>
          </cell>
          <cell r="J173" t="str">
            <v/>
          </cell>
          <cell r="K173">
            <v>4585</v>
          </cell>
          <cell r="N173" t="str">
            <v/>
          </cell>
          <cell r="O173" t="str">
            <v/>
          </cell>
          <cell r="P173" t="str">
            <v/>
          </cell>
          <cell r="Q173" t="str">
            <v/>
          </cell>
          <cell r="R173" t="str">
            <v/>
          </cell>
          <cell r="S173" t="str">
            <v/>
          </cell>
          <cell r="T173" t="str">
            <v/>
          </cell>
          <cell r="U173" t="str">
            <v/>
          </cell>
          <cell r="V173" t="str">
            <v/>
          </cell>
          <cell r="W173" t="str">
            <v/>
          </cell>
          <cell r="X173" t="str">
            <v/>
          </cell>
          <cell r="Y173" t="str">
            <v/>
          </cell>
          <cell r="Z173" t="str">
            <v/>
          </cell>
          <cell r="AA173" t="str">
            <v/>
          </cell>
          <cell r="AB173" t="str">
            <v/>
          </cell>
          <cell r="AC173" t="str">
            <v>I</v>
          </cell>
          <cell r="AD173" t="str">
            <v>STO</v>
          </cell>
          <cell r="AE173" t="str">
            <v>STO</v>
          </cell>
        </row>
        <row r="174">
          <cell r="A174">
            <v>160</v>
          </cell>
          <cell r="B174" t="str">
            <v>Rechenmacher Thomas</v>
          </cell>
          <cell r="C174" t="str">
            <v>M</v>
          </cell>
          <cell r="D174">
            <v>29648</v>
          </cell>
          <cell r="E174">
            <v>42797</v>
          </cell>
          <cell r="F174">
            <v>36</v>
          </cell>
          <cell r="G174" t="str">
            <v>Wien</v>
          </cell>
          <cell r="H174" t="str">
            <v>Österr</v>
          </cell>
          <cell r="I174" t="str">
            <v>RECHETHOM</v>
          </cell>
          <cell r="J174" t="str">
            <v/>
          </cell>
          <cell r="K174">
            <v>3961</v>
          </cell>
          <cell r="N174" t="str">
            <v/>
          </cell>
          <cell r="O174" t="str">
            <v/>
          </cell>
          <cell r="P174" t="str">
            <v/>
          </cell>
          <cell r="Q174" t="str">
            <v/>
          </cell>
          <cell r="R174" t="str">
            <v/>
          </cell>
          <cell r="S174" t="str">
            <v/>
          </cell>
          <cell r="T174" t="str">
            <v/>
          </cell>
          <cell r="U174" t="str">
            <v/>
          </cell>
          <cell r="V174" t="str">
            <v/>
          </cell>
          <cell r="W174" t="str">
            <v/>
          </cell>
          <cell r="X174" t="str">
            <v/>
          </cell>
          <cell r="Y174" t="str">
            <v/>
          </cell>
          <cell r="Z174" t="str">
            <v/>
          </cell>
          <cell r="AA174" t="str">
            <v/>
          </cell>
          <cell r="AB174" t="str">
            <v/>
          </cell>
          <cell r="AC174" t="str">
            <v>I</v>
          </cell>
          <cell r="AD174" t="str">
            <v>STO</v>
          </cell>
          <cell r="AE174" t="str">
            <v>STO</v>
          </cell>
        </row>
        <row r="175">
          <cell r="A175">
            <v>161</v>
          </cell>
          <cell r="B175" t="str">
            <v>Stejskal Dominik</v>
          </cell>
          <cell r="C175" t="str">
            <v>M</v>
          </cell>
          <cell r="D175">
            <v>34314</v>
          </cell>
          <cell r="E175">
            <v>42715</v>
          </cell>
          <cell r="F175">
            <v>23</v>
          </cell>
          <cell r="G175" t="str">
            <v>Wien</v>
          </cell>
          <cell r="H175" t="str">
            <v>Österr</v>
          </cell>
          <cell r="I175" t="str">
            <v>STEJSDOMI</v>
          </cell>
          <cell r="J175" t="str">
            <v/>
          </cell>
          <cell r="K175">
            <v>4611</v>
          </cell>
          <cell r="N175" t="str">
            <v/>
          </cell>
          <cell r="O175" t="str">
            <v/>
          </cell>
          <cell r="P175" t="str">
            <v/>
          </cell>
          <cell r="Q175" t="str">
            <v/>
          </cell>
          <cell r="R175" t="str">
            <v/>
          </cell>
          <cell r="S175" t="str">
            <v/>
          </cell>
          <cell r="T175" t="str">
            <v/>
          </cell>
          <cell r="U175" t="str">
            <v/>
          </cell>
          <cell r="V175" t="str">
            <v/>
          </cell>
          <cell r="W175" t="str">
            <v/>
          </cell>
          <cell r="X175" t="str">
            <v/>
          </cell>
          <cell r="Y175" t="str">
            <v/>
          </cell>
          <cell r="Z175" t="str">
            <v/>
          </cell>
          <cell r="AA175" t="str">
            <v/>
          </cell>
          <cell r="AB175" t="str">
            <v/>
          </cell>
          <cell r="AC175" t="str">
            <v>I</v>
          </cell>
          <cell r="AD175" t="str">
            <v>STO</v>
          </cell>
          <cell r="AE175" t="str">
            <v>STO</v>
          </cell>
        </row>
        <row r="176">
          <cell r="A176">
            <v>162</v>
          </cell>
          <cell r="B176" t="str">
            <v>Tichy Alexandra</v>
          </cell>
          <cell r="C176" t="str">
            <v>W</v>
          </cell>
          <cell r="D176">
            <v>32968</v>
          </cell>
          <cell r="E176">
            <v>42830</v>
          </cell>
          <cell r="F176">
            <v>27</v>
          </cell>
          <cell r="G176" t="str">
            <v>Tulln</v>
          </cell>
          <cell r="H176" t="str">
            <v>Österr   </v>
          </cell>
          <cell r="I176" t="str">
            <v>TICHYALEX</v>
          </cell>
          <cell r="J176" t="str">
            <v/>
          </cell>
          <cell r="K176">
            <v>4518</v>
          </cell>
          <cell r="N176" t="str">
            <v>I</v>
          </cell>
          <cell r="O176" t="str">
            <v>GIC</v>
          </cell>
          <cell r="P176" t="str">
            <v>GIC</v>
          </cell>
          <cell r="Q176" t="str">
            <v>I</v>
          </cell>
          <cell r="R176" t="str">
            <v>GIC</v>
          </cell>
          <cell r="S176" t="str">
            <v>GIC</v>
          </cell>
          <cell r="T176" t="str">
            <v>I</v>
          </cell>
          <cell r="U176" t="str">
            <v>GIC</v>
          </cell>
          <cell r="V176" t="str">
            <v>GIC</v>
          </cell>
          <cell r="W176" t="str">
            <v>I</v>
          </cell>
          <cell r="X176" t="str">
            <v>GIC</v>
          </cell>
          <cell r="Y176" t="str">
            <v/>
          </cell>
          <cell r="Z176" t="str">
            <v>I</v>
          </cell>
          <cell r="AA176" t="str">
            <v>GIG</v>
          </cell>
          <cell r="AB176" t="str">
            <v>KRE</v>
          </cell>
          <cell r="AC176" t="str">
            <v>I</v>
          </cell>
          <cell r="AD176" t="str">
            <v>STO</v>
          </cell>
          <cell r="AE176" t="str">
            <v>STO</v>
          </cell>
        </row>
        <row r="177">
          <cell r="A177">
            <v>163</v>
          </cell>
          <cell r="B177" t="str">
            <v>Withalm Stefan</v>
          </cell>
          <cell r="C177" t="str">
            <v>M</v>
          </cell>
          <cell r="D177">
            <v>30404</v>
          </cell>
          <cell r="E177">
            <v>42823</v>
          </cell>
          <cell r="F177">
            <v>34</v>
          </cell>
          <cell r="G177" t="str">
            <v>Wien</v>
          </cell>
          <cell r="H177" t="str">
            <v>Österr</v>
          </cell>
          <cell r="I177" t="str">
            <v>WITHASTEF</v>
          </cell>
          <cell r="J177" t="str">
            <v/>
          </cell>
          <cell r="K177">
            <v>4493</v>
          </cell>
          <cell r="N177" t="str">
            <v/>
          </cell>
          <cell r="O177" t="str">
            <v/>
          </cell>
          <cell r="P177" t="str">
            <v/>
          </cell>
          <cell r="Q177" t="str">
            <v/>
          </cell>
          <cell r="R177" t="str">
            <v/>
          </cell>
          <cell r="S177" t="str">
            <v/>
          </cell>
          <cell r="T177" t="str">
            <v/>
          </cell>
          <cell r="U177" t="str">
            <v/>
          </cell>
          <cell r="V177" t="str">
            <v/>
          </cell>
          <cell r="W177" t="str">
            <v>I</v>
          </cell>
          <cell r="X177" t="str">
            <v>GIC</v>
          </cell>
          <cell r="Y177" t="str">
            <v>GIC</v>
          </cell>
          <cell r="Z177" t="str">
            <v>I</v>
          </cell>
          <cell r="AA177" t="str">
            <v>GIC</v>
          </cell>
          <cell r="AB177" t="str">
            <v>GIC</v>
          </cell>
          <cell r="AC177" t="str">
            <v>I</v>
          </cell>
          <cell r="AD177" t="str">
            <v>STO</v>
          </cell>
          <cell r="AE177" t="str">
            <v>STO</v>
          </cell>
        </row>
        <row r="178">
          <cell r="A178">
            <v>164</v>
          </cell>
          <cell r="B178" t="str">
            <v>Zizlavsky Anna</v>
          </cell>
          <cell r="C178" t="str">
            <v>W</v>
          </cell>
          <cell r="D178">
            <v>34445</v>
          </cell>
          <cell r="E178">
            <v>42846</v>
          </cell>
          <cell r="F178">
            <v>23</v>
          </cell>
          <cell r="G178" t="str">
            <v>Wolfsberg</v>
          </cell>
          <cell r="H178" t="str">
            <v>Österr   </v>
          </cell>
          <cell r="I178" t="str">
            <v>ZIZLAANNA</v>
          </cell>
          <cell r="J178" t="str">
            <v/>
          </cell>
          <cell r="K178">
            <v>4560</v>
          </cell>
          <cell r="N178" t="str">
            <v>I</v>
          </cell>
          <cell r="O178" t="str">
            <v>GIC</v>
          </cell>
          <cell r="P178" t="str">
            <v>GIC</v>
          </cell>
          <cell r="Q178" t="str">
            <v>I</v>
          </cell>
          <cell r="R178" t="str">
            <v>GIC</v>
          </cell>
          <cell r="S178" t="str">
            <v>GIC</v>
          </cell>
          <cell r="T178" t="str">
            <v/>
          </cell>
          <cell r="U178" t="str">
            <v/>
          </cell>
          <cell r="V178" t="str">
            <v/>
          </cell>
          <cell r="W178" t="str">
            <v/>
          </cell>
          <cell r="X178" t="str">
            <v/>
          </cell>
          <cell r="Y178" t="str">
            <v/>
          </cell>
          <cell r="Z178" t="str">
            <v/>
          </cell>
          <cell r="AA178" t="str">
            <v/>
          </cell>
          <cell r="AB178" t="str">
            <v/>
          </cell>
          <cell r="AC178" t="str">
            <v>I</v>
          </cell>
          <cell r="AD178" t="str">
            <v>STO</v>
          </cell>
          <cell r="AE178" t="str">
            <v>STO</v>
          </cell>
        </row>
        <row r="179">
          <cell r="A179">
            <v>165</v>
          </cell>
          <cell r="B179" t="str">
            <v>Chromik Martin</v>
          </cell>
          <cell r="C179" t="str">
            <v>M</v>
          </cell>
          <cell r="D179">
            <v>30047</v>
          </cell>
          <cell r="E179">
            <v>42831</v>
          </cell>
          <cell r="F179">
            <v>35</v>
          </cell>
          <cell r="G179" t="str">
            <v>Wien</v>
          </cell>
          <cell r="H179" t="str">
            <v>Österr</v>
          </cell>
          <cell r="I179" t="str">
            <v>CHROMMART</v>
          </cell>
          <cell r="J179" t="str">
            <v/>
          </cell>
          <cell r="K179">
            <v>3979</v>
          </cell>
          <cell r="N179" t="str">
            <v>I</v>
          </cell>
          <cell r="O179" t="str">
            <v>VÖD</v>
          </cell>
          <cell r="P179" t="str">
            <v>VÖD</v>
          </cell>
          <cell r="Q179" t="str">
            <v>I</v>
          </cell>
          <cell r="R179" t="str">
            <v>VÖD</v>
          </cell>
          <cell r="S179" t="str">
            <v>VÖD</v>
          </cell>
          <cell r="T179" t="str">
            <v>I</v>
          </cell>
          <cell r="U179" t="str">
            <v>VÖD</v>
          </cell>
          <cell r="V179" t="str">
            <v>VÖD</v>
          </cell>
          <cell r="W179" t="str">
            <v>I</v>
          </cell>
          <cell r="X179" t="str">
            <v>VÖD</v>
          </cell>
          <cell r="Y179" t="str">
            <v>VÖD</v>
          </cell>
          <cell r="Z179" t="str">
            <v>I</v>
          </cell>
          <cell r="AA179" t="str">
            <v>VÖD</v>
          </cell>
          <cell r="AB179" t="str">
            <v>VÖD</v>
          </cell>
          <cell r="AC179" t="str">
            <v>I</v>
          </cell>
          <cell r="AD179" t="str">
            <v>VÖD</v>
          </cell>
          <cell r="AE179" t="str">
            <v>VÖD</v>
          </cell>
        </row>
        <row r="180">
          <cell r="A180">
            <v>166</v>
          </cell>
          <cell r="B180" t="str">
            <v>Dunay Anton</v>
          </cell>
          <cell r="C180" t="str">
            <v>M</v>
          </cell>
          <cell r="D180">
            <v>30454</v>
          </cell>
          <cell r="E180">
            <v>42873</v>
          </cell>
          <cell r="F180">
            <v>34</v>
          </cell>
          <cell r="G180" t="str">
            <v>Mistelbach</v>
          </cell>
          <cell r="H180" t="str">
            <v>Österr</v>
          </cell>
          <cell r="I180" t="str">
            <v>DUNAYANTO</v>
          </cell>
          <cell r="J180" t="str">
            <v/>
          </cell>
          <cell r="K180">
            <v>4028</v>
          </cell>
          <cell r="N180" t="str">
            <v/>
          </cell>
          <cell r="O180" t="str">
            <v/>
          </cell>
          <cell r="P180" t="str">
            <v/>
          </cell>
          <cell r="Q180" t="str">
            <v/>
          </cell>
          <cell r="R180" t="str">
            <v/>
          </cell>
          <cell r="S180" t="str">
            <v/>
          </cell>
          <cell r="T180" t="str">
            <v/>
          </cell>
          <cell r="U180" t="str">
            <v/>
          </cell>
          <cell r="V180" t="str">
            <v/>
          </cell>
          <cell r="W180" t="str">
            <v/>
          </cell>
          <cell r="X180" t="str">
            <v/>
          </cell>
          <cell r="Y180" t="str">
            <v/>
          </cell>
          <cell r="Z180" t="str">
            <v/>
          </cell>
          <cell r="AA180" t="str">
            <v/>
          </cell>
          <cell r="AB180" t="str">
            <v/>
          </cell>
          <cell r="AC180" t="str">
            <v>I</v>
          </cell>
          <cell r="AD180" t="str">
            <v>VÖD</v>
          </cell>
          <cell r="AE180" t="str">
            <v>VÖD</v>
          </cell>
        </row>
        <row r="181">
          <cell r="A181">
            <v>167</v>
          </cell>
          <cell r="B181" t="str">
            <v>Dunay Wolfgang</v>
          </cell>
          <cell r="C181" t="str">
            <v>M</v>
          </cell>
          <cell r="D181">
            <v>29997</v>
          </cell>
          <cell r="E181">
            <v>42781</v>
          </cell>
          <cell r="F181">
            <v>35</v>
          </cell>
          <cell r="G181" t="str">
            <v>Mistelbach</v>
          </cell>
          <cell r="H181" t="str">
            <v>Österr</v>
          </cell>
          <cell r="I181" t="str">
            <v>DUNAYWOLF</v>
          </cell>
          <cell r="J181" t="str">
            <v/>
          </cell>
          <cell r="K181">
            <v>3989</v>
          </cell>
          <cell r="N181" t="str">
            <v>I</v>
          </cell>
          <cell r="O181" t="str">
            <v>VÖD</v>
          </cell>
          <cell r="P181" t="str">
            <v>VÖD</v>
          </cell>
          <cell r="Q181" t="str">
            <v>I</v>
          </cell>
          <cell r="R181" t="str">
            <v>VÖD</v>
          </cell>
          <cell r="S181" t="str">
            <v>VÖD</v>
          </cell>
          <cell r="T181" t="str">
            <v>I</v>
          </cell>
          <cell r="U181" t="str">
            <v>VÖD</v>
          </cell>
          <cell r="V181" t="str">
            <v>VÖD</v>
          </cell>
          <cell r="W181" t="str">
            <v>I</v>
          </cell>
          <cell r="X181" t="str">
            <v>VÖD</v>
          </cell>
          <cell r="Y181" t="str">
            <v>VÖD</v>
          </cell>
          <cell r="Z181" t="str">
            <v>I</v>
          </cell>
          <cell r="AA181" t="str">
            <v>VÖD</v>
          </cell>
          <cell r="AB181" t="str">
            <v>VÖD</v>
          </cell>
          <cell r="AC181" t="str">
            <v>I</v>
          </cell>
          <cell r="AD181" t="str">
            <v>VÖD</v>
          </cell>
          <cell r="AE181" t="str">
            <v>VÖD</v>
          </cell>
        </row>
        <row r="182">
          <cell r="A182">
            <v>168</v>
          </cell>
          <cell r="B182" t="str">
            <v>Ehrengruber Florian</v>
          </cell>
          <cell r="C182" t="str">
            <v>M</v>
          </cell>
          <cell r="D182">
            <v>32557</v>
          </cell>
          <cell r="E182">
            <v>42784</v>
          </cell>
          <cell r="F182">
            <v>28</v>
          </cell>
          <cell r="G182" t="str">
            <v>Wien</v>
          </cell>
          <cell r="H182" t="str">
            <v>Österr   </v>
          </cell>
          <cell r="I182" t="str">
            <v>EHRENFLOR</v>
          </cell>
          <cell r="J182" t="str">
            <v/>
          </cell>
          <cell r="K182">
            <v>4304</v>
          </cell>
          <cell r="N182" t="str">
            <v>I</v>
          </cell>
          <cell r="O182" t="str">
            <v>VÖD</v>
          </cell>
          <cell r="P182" t="str">
            <v>VÖD</v>
          </cell>
          <cell r="Q182" t="str">
            <v>I</v>
          </cell>
          <cell r="R182" t="str">
            <v>VÖD</v>
          </cell>
          <cell r="S182" t="str">
            <v>VÖD</v>
          </cell>
          <cell r="T182" t="str">
            <v>I</v>
          </cell>
          <cell r="U182" t="str">
            <v>VÖD</v>
          </cell>
          <cell r="V182" t="str">
            <v>VÖD</v>
          </cell>
          <cell r="W182" t="str">
            <v>I</v>
          </cell>
          <cell r="X182" t="str">
            <v>VÖD</v>
          </cell>
          <cell r="Y182" t="str">
            <v>VÖD</v>
          </cell>
          <cell r="Z182" t="str">
            <v>I</v>
          </cell>
          <cell r="AA182" t="str">
            <v>VÖD</v>
          </cell>
          <cell r="AB182" t="str">
            <v>VÖD</v>
          </cell>
          <cell r="AC182" t="str">
            <v>I</v>
          </cell>
          <cell r="AD182" t="str">
            <v>VÖD</v>
          </cell>
          <cell r="AE182" t="str">
            <v>VÖD</v>
          </cell>
        </row>
        <row r="183">
          <cell r="A183">
            <v>169</v>
          </cell>
          <cell r="B183" t="str">
            <v>Ehrengruber Stefan</v>
          </cell>
          <cell r="C183" t="str">
            <v>M</v>
          </cell>
          <cell r="D183">
            <v>33372</v>
          </cell>
          <cell r="E183">
            <v>42869</v>
          </cell>
          <cell r="F183">
            <v>26</v>
          </cell>
          <cell r="G183" t="str">
            <v>Wien</v>
          </cell>
          <cell r="H183" t="str">
            <v>Österr   </v>
          </cell>
          <cell r="I183" t="str">
            <v>EHRENSTEF</v>
          </cell>
          <cell r="J183" t="str">
            <v/>
          </cell>
          <cell r="K183">
            <v>4370</v>
          </cell>
          <cell r="N183" t="str">
            <v>I</v>
          </cell>
          <cell r="O183" t="str">
            <v>VÖD</v>
          </cell>
          <cell r="P183" t="str">
            <v>VÖD</v>
          </cell>
          <cell r="Q183" t="str">
            <v>I</v>
          </cell>
          <cell r="R183" t="str">
            <v>VÖD</v>
          </cell>
          <cell r="S183" t="str">
            <v>VÖD</v>
          </cell>
          <cell r="T183" t="str">
            <v>I</v>
          </cell>
          <cell r="U183" t="str">
            <v>VÖD</v>
          </cell>
          <cell r="V183" t="str">
            <v>VÖD</v>
          </cell>
          <cell r="W183" t="str">
            <v>I</v>
          </cell>
          <cell r="X183" t="str">
            <v>VÖD</v>
          </cell>
          <cell r="Y183" t="str">
            <v>VÖD</v>
          </cell>
          <cell r="Z183" t="str">
            <v>I</v>
          </cell>
          <cell r="AA183" t="str">
            <v>VÖD</v>
          </cell>
          <cell r="AB183" t="str">
            <v>VÖD</v>
          </cell>
          <cell r="AC183" t="str">
            <v>I</v>
          </cell>
          <cell r="AD183" t="str">
            <v>VÖD</v>
          </cell>
          <cell r="AE183" t="str">
            <v>VÖD</v>
          </cell>
        </row>
        <row r="184">
          <cell r="A184">
            <v>170</v>
          </cell>
          <cell r="B184" t="str">
            <v>Fertl Markus</v>
          </cell>
          <cell r="C184" t="str">
            <v>M</v>
          </cell>
          <cell r="D184">
            <v>24393</v>
          </cell>
          <cell r="E184">
            <v>43021</v>
          </cell>
          <cell r="F184">
            <v>51</v>
          </cell>
          <cell r="G184" t="str">
            <v>Wien</v>
          </cell>
          <cell r="H184" t="str">
            <v>Österr</v>
          </cell>
          <cell r="I184" t="str">
            <v>FERTLMARK</v>
          </cell>
          <cell r="J184" t="str">
            <v/>
          </cell>
          <cell r="K184">
            <v>2568</v>
          </cell>
          <cell r="N184" t="str">
            <v>I</v>
          </cell>
          <cell r="O184" t="str">
            <v>VÖE</v>
          </cell>
          <cell r="P184" t="str">
            <v>VÖE</v>
          </cell>
          <cell r="Q184" t="str">
            <v>I</v>
          </cell>
          <cell r="R184" t="str">
            <v>VÖE</v>
          </cell>
          <cell r="S184" t="str">
            <v>VÖE</v>
          </cell>
          <cell r="T184" t="str">
            <v>I</v>
          </cell>
          <cell r="U184" t="str">
            <v>VÖE</v>
          </cell>
          <cell r="V184" t="str">
            <v>VÖE</v>
          </cell>
          <cell r="W184" t="str">
            <v>I</v>
          </cell>
          <cell r="X184" t="str">
            <v>VÖE</v>
          </cell>
          <cell r="Y184" t="str">
            <v>VÖE</v>
          </cell>
          <cell r="Z184" t="str">
            <v>I</v>
          </cell>
          <cell r="AA184" t="str">
            <v>VÖE</v>
          </cell>
          <cell r="AB184" t="str">
            <v>VÖE</v>
          </cell>
          <cell r="AC184" t="str">
            <v>I</v>
          </cell>
          <cell r="AD184" t="str">
            <v>VÖD</v>
          </cell>
          <cell r="AE184" t="str">
            <v>VÖD</v>
          </cell>
        </row>
        <row r="185">
          <cell r="A185">
            <v>171</v>
          </cell>
          <cell r="B185" t="str">
            <v>Grabenschweiger Isabella</v>
          </cell>
          <cell r="C185" t="str">
            <v>W</v>
          </cell>
          <cell r="D185">
            <v>35199</v>
          </cell>
          <cell r="E185">
            <v>42869</v>
          </cell>
          <cell r="F185">
            <v>21</v>
          </cell>
          <cell r="G185" t="str">
            <v>Möding</v>
          </cell>
          <cell r="H185" t="str">
            <v>Österr   </v>
          </cell>
          <cell r="I185" t="str">
            <v>GRABEISAB</v>
          </cell>
          <cell r="J185" t="str">
            <v/>
          </cell>
          <cell r="K185">
            <v>4612</v>
          </cell>
          <cell r="N185" t="str">
            <v>I</v>
          </cell>
          <cell r="O185" t="str">
            <v>VÖD</v>
          </cell>
          <cell r="P185" t="str">
            <v>VÖD</v>
          </cell>
          <cell r="Q185" t="str">
            <v>I</v>
          </cell>
          <cell r="R185" t="str">
            <v>VÖD</v>
          </cell>
          <cell r="S185" t="str">
            <v>VÖD</v>
          </cell>
          <cell r="T185" t="str">
            <v>I</v>
          </cell>
          <cell r="U185" t="str">
            <v>VÖD</v>
          </cell>
          <cell r="V185" t="str">
            <v>VÖD</v>
          </cell>
          <cell r="W185" t="str">
            <v>I</v>
          </cell>
          <cell r="X185" t="str">
            <v>VÖD</v>
          </cell>
          <cell r="Y185" t="str">
            <v>VÖD</v>
          </cell>
          <cell r="Z185" t="str">
            <v>I</v>
          </cell>
          <cell r="AA185" t="str">
            <v>VÖD</v>
          </cell>
          <cell r="AB185" t="str">
            <v>VÖD</v>
          </cell>
          <cell r="AC185" t="str">
            <v>I</v>
          </cell>
          <cell r="AD185" t="str">
            <v>VÖD</v>
          </cell>
          <cell r="AE185" t="str">
            <v>VÖD</v>
          </cell>
        </row>
        <row r="186">
          <cell r="A186">
            <v>172</v>
          </cell>
          <cell r="B186" t="str">
            <v>Gruber Christian</v>
          </cell>
          <cell r="C186" t="str">
            <v>M</v>
          </cell>
          <cell r="D186">
            <v>31293</v>
          </cell>
          <cell r="E186">
            <v>42981</v>
          </cell>
          <cell r="F186">
            <v>32</v>
          </cell>
          <cell r="G186" t="str">
            <v>Mödling</v>
          </cell>
          <cell r="H186" t="str">
            <v>Österr</v>
          </cell>
          <cell r="I186" t="str">
            <v>GRUBECHRI</v>
          </cell>
          <cell r="J186" t="str">
            <v/>
          </cell>
          <cell r="K186">
            <v>4078</v>
          </cell>
          <cell r="N186" t="str">
            <v>I</v>
          </cell>
          <cell r="O186" t="str">
            <v>VÖD</v>
          </cell>
          <cell r="P186" t="str">
            <v>VÖD</v>
          </cell>
          <cell r="Q186" t="str">
            <v>I</v>
          </cell>
          <cell r="R186" t="str">
            <v>VÖD</v>
          </cell>
          <cell r="S186" t="str">
            <v>VÖD</v>
          </cell>
          <cell r="T186" t="str">
            <v>I</v>
          </cell>
          <cell r="U186" t="str">
            <v>VÖD</v>
          </cell>
          <cell r="V186" t="str">
            <v>VÖD</v>
          </cell>
          <cell r="W186" t="str">
            <v>I</v>
          </cell>
          <cell r="X186" t="str">
            <v>VÖD</v>
          </cell>
          <cell r="Y186" t="str">
            <v>VÖD</v>
          </cell>
          <cell r="Z186" t="str">
            <v>I</v>
          </cell>
          <cell r="AA186" t="str">
            <v>VÖD</v>
          </cell>
          <cell r="AB186" t="str">
            <v>VÖD</v>
          </cell>
          <cell r="AC186" t="str">
            <v>I</v>
          </cell>
          <cell r="AD186" t="str">
            <v>VÖD</v>
          </cell>
          <cell r="AE186" t="str">
            <v>VÖD</v>
          </cell>
        </row>
        <row r="187">
          <cell r="A187">
            <v>173</v>
          </cell>
          <cell r="B187" t="str">
            <v>Hosmanek Petr</v>
          </cell>
          <cell r="C187" t="str">
            <v>M</v>
          </cell>
          <cell r="D187">
            <v>25194</v>
          </cell>
          <cell r="E187">
            <v>42726</v>
          </cell>
          <cell r="F187">
            <v>48</v>
          </cell>
          <cell r="G187" t="str">
            <v>Havirov</v>
          </cell>
          <cell r="H187" t="str">
            <v>Österr</v>
          </cell>
          <cell r="I187" t="str">
            <v>HOSMAPETR</v>
          </cell>
          <cell r="J187" t="str">
            <v/>
          </cell>
          <cell r="K187">
            <v>3462</v>
          </cell>
          <cell r="N187" t="str">
            <v>I</v>
          </cell>
          <cell r="O187" t="str">
            <v>VÖD</v>
          </cell>
          <cell r="P187" t="str">
            <v>VÖD</v>
          </cell>
          <cell r="Q187" t="str">
            <v>I</v>
          </cell>
          <cell r="R187" t="str">
            <v>VÖD</v>
          </cell>
          <cell r="S187" t="str">
            <v>VÖD</v>
          </cell>
          <cell r="T187" t="str">
            <v>I</v>
          </cell>
          <cell r="U187" t="str">
            <v>VÖD</v>
          </cell>
          <cell r="V187" t="str">
            <v>VÖD</v>
          </cell>
          <cell r="W187" t="str">
            <v>I</v>
          </cell>
          <cell r="X187" t="str">
            <v>VÖD</v>
          </cell>
          <cell r="Y187" t="str">
            <v>VÖD</v>
          </cell>
          <cell r="Z187" t="str">
            <v>I</v>
          </cell>
          <cell r="AA187" t="str">
            <v>VÖD</v>
          </cell>
          <cell r="AB187" t="str">
            <v>VÖD</v>
          </cell>
          <cell r="AC187" t="str">
            <v>I</v>
          </cell>
          <cell r="AD187" t="str">
            <v>VÖD</v>
          </cell>
          <cell r="AE187" t="str">
            <v>VÖD</v>
          </cell>
        </row>
        <row r="188">
          <cell r="A188">
            <v>174</v>
          </cell>
          <cell r="B188" t="str">
            <v>Matzku Jürgen</v>
          </cell>
          <cell r="C188" t="str">
            <v>M</v>
          </cell>
          <cell r="D188">
            <v>24255</v>
          </cell>
          <cell r="E188">
            <v>42883</v>
          </cell>
          <cell r="F188">
            <v>51</v>
          </cell>
          <cell r="G188" t="str">
            <v>Wien</v>
          </cell>
          <cell r="H188" t="str">
            <v>Österr</v>
          </cell>
          <cell r="I188" t="str">
            <v>MATZKJÜRG</v>
          </cell>
          <cell r="J188" t="str">
            <v/>
          </cell>
          <cell r="K188">
            <v>2042</v>
          </cell>
          <cell r="N188" t="str">
            <v>I</v>
          </cell>
          <cell r="O188" t="str">
            <v>VÖE</v>
          </cell>
          <cell r="P188" t="str">
            <v>VÖE</v>
          </cell>
          <cell r="Q188" t="str">
            <v>I</v>
          </cell>
          <cell r="R188" t="str">
            <v>VÖE</v>
          </cell>
          <cell r="S188" t="str">
            <v>VÖE</v>
          </cell>
          <cell r="T188" t="str">
            <v>I</v>
          </cell>
          <cell r="U188" t="str">
            <v>VÖE</v>
          </cell>
          <cell r="V188" t="str">
            <v>VÖE</v>
          </cell>
          <cell r="W188" t="str">
            <v>I</v>
          </cell>
          <cell r="X188" t="str">
            <v>VÖE</v>
          </cell>
          <cell r="Y188" t="str">
            <v>VÖE</v>
          </cell>
          <cell r="Z188" t="str">
            <v>I</v>
          </cell>
          <cell r="AA188" t="str">
            <v>VÖE</v>
          </cell>
          <cell r="AB188" t="str">
            <v>VÖE</v>
          </cell>
          <cell r="AC188" t="str">
            <v>I</v>
          </cell>
          <cell r="AD188" t="str">
            <v>VÖD</v>
          </cell>
          <cell r="AE188" t="str">
            <v>VÖD</v>
          </cell>
        </row>
        <row r="189">
          <cell r="A189">
            <v>175</v>
          </cell>
          <cell r="B189" t="str">
            <v>Secka Stefan</v>
          </cell>
          <cell r="C189" t="str">
            <v>M</v>
          </cell>
          <cell r="D189">
            <v>34282</v>
          </cell>
          <cell r="E189">
            <v>43048</v>
          </cell>
          <cell r="F189">
            <v>24</v>
          </cell>
          <cell r="G189" t="str">
            <v>Möding</v>
          </cell>
          <cell r="H189" t="str">
            <v>Österr   </v>
          </cell>
          <cell r="I189" t="str">
            <v>SECKASTEF</v>
          </cell>
          <cell r="J189" t="str">
            <v/>
          </cell>
          <cell r="K189">
            <v>4472</v>
          </cell>
          <cell r="N189" t="str">
            <v>I</v>
          </cell>
          <cell r="O189" t="str">
            <v>VÖD</v>
          </cell>
          <cell r="P189" t="str">
            <v>VÖD</v>
          </cell>
          <cell r="Q189" t="str">
            <v>I</v>
          </cell>
          <cell r="R189" t="str">
            <v>VÖD</v>
          </cell>
          <cell r="S189" t="str">
            <v>VÖD</v>
          </cell>
          <cell r="T189" t="str">
            <v>I</v>
          </cell>
          <cell r="U189" t="str">
            <v>VÖD</v>
          </cell>
          <cell r="V189" t="str">
            <v>VÖD</v>
          </cell>
          <cell r="W189" t="str">
            <v>I</v>
          </cell>
          <cell r="X189" t="str">
            <v>VÖD</v>
          </cell>
          <cell r="Y189" t="str">
            <v>VÖD</v>
          </cell>
          <cell r="Z189" t="str">
            <v>I</v>
          </cell>
          <cell r="AA189" t="str">
            <v>VÖD</v>
          </cell>
          <cell r="AB189" t="str">
            <v>VÖD</v>
          </cell>
          <cell r="AC189" t="str">
            <v>I</v>
          </cell>
          <cell r="AD189" t="str">
            <v>VÖD</v>
          </cell>
          <cell r="AE189" t="str">
            <v>VÖD</v>
          </cell>
        </row>
        <row r="190">
          <cell r="A190">
            <v>176</v>
          </cell>
          <cell r="B190" t="str">
            <v>Orsag Jiri</v>
          </cell>
          <cell r="C190" t="str">
            <v>M</v>
          </cell>
          <cell r="D190">
            <v>32513</v>
          </cell>
          <cell r="E190">
            <v>42740</v>
          </cell>
          <cell r="F190">
            <v>28</v>
          </cell>
          <cell r="G190" t="str">
            <v>Znaim</v>
          </cell>
          <cell r="H190" t="str">
            <v>Tschechien</v>
          </cell>
          <cell r="I190" t="str">
            <v>ORSAGJIRI</v>
          </cell>
          <cell r="J190" t="str">
            <v/>
          </cell>
          <cell r="K190">
            <v>4604</v>
          </cell>
          <cell r="N190" t="str">
            <v/>
          </cell>
          <cell r="O190" t="str">
            <v/>
          </cell>
          <cell r="P190" t="str">
            <v/>
          </cell>
          <cell r="Q190" t="str">
            <v/>
          </cell>
          <cell r="R190" t="str">
            <v/>
          </cell>
          <cell r="S190" t="str">
            <v/>
          </cell>
          <cell r="T190" t="str">
            <v/>
          </cell>
          <cell r="U190" t="str">
            <v/>
          </cell>
          <cell r="V190" t="str">
            <v/>
          </cell>
          <cell r="W190" t="str">
            <v/>
          </cell>
          <cell r="X190" t="str">
            <v/>
          </cell>
          <cell r="Y190" t="str">
            <v/>
          </cell>
          <cell r="Z190" t="str">
            <v>A/L</v>
          </cell>
          <cell r="AA190" t="str">
            <v>VÖD</v>
          </cell>
          <cell r="AB190" t="str">
            <v>VÖD</v>
          </cell>
          <cell r="AC190" t="str">
            <v>A/L</v>
          </cell>
          <cell r="AD190" t="str">
            <v>VÖD</v>
          </cell>
          <cell r="AE190" t="str">
            <v>VÖD</v>
          </cell>
        </row>
        <row r="191">
          <cell r="A191">
            <v>177</v>
          </cell>
          <cell r="B191" t="str">
            <v>Troll Jürgen</v>
          </cell>
          <cell r="C191" t="str">
            <v>M</v>
          </cell>
          <cell r="D191">
            <v>29943</v>
          </cell>
          <cell r="E191">
            <v>42727</v>
          </cell>
          <cell r="F191">
            <v>35</v>
          </cell>
          <cell r="G191" t="str">
            <v>Wien</v>
          </cell>
          <cell r="H191" t="str">
            <v>Österr</v>
          </cell>
          <cell r="I191" t="str">
            <v>TROLLJÜRG</v>
          </cell>
          <cell r="J191" t="str">
            <v/>
          </cell>
          <cell r="K191">
            <v>3969</v>
          </cell>
          <cell r="N191" t="str">
            <v>I</v>
          </cell>
          <cell r="O191" t="str">
            <v>VÖD</v>
          </cell>
          <cell r="P191" t="str">
            <v>VÖD</v>
          </cell>
          <cell r="Q191" t="str">
            <v>I</v>
          </cell>
          <cell r="R191" t="str">
            <v>VÖD</v>
          </cell>
          <cell r="S191" t="str">
            <v>VÖD</v>
          </cell>
          <cell r="T191" t="str">
            <v>I</v>
          </cell>
          <cell r="U191" t="str">
            <v>VÖD</v>
          </cell>
          <cell r="V191" t="str">
            <v>VÖD</v>
          </cell>
          <cell r="W191" t="str">
            <v>I</v>
          </cell>
          <cell r="X191" t="str">
            <v>VÖD</v>
          </cell>
          <cell r="Y191" t="str">
            <v>VÖD</v>
          </cell>
          <cell r="Z191" t="str">
            <v>I</v>
          </cell>
          <cell r="AA191" t="str">
            <v>VÖD</v>
          </cell>
          <cell r="AB191" t="str">
            <v>VÖD</v>
          </cell>
          <cell r="AC191" t="str">
            <v>I</v>
          </cell>
          <cell r="AD191" t="str">
            <v>VÖD</v>
          </cell>
          <cell r="AE191" t="str">
            <v>VÖD</v>
          </cell>
        </row>
        <row r="192">
          <cell r="A192">
            <v>178</v>
          </cell>
          <cell r="B192" t="str">
            <v>Unterrainer Werner</v>
          </cell>
          <cell r="C192" t="str">
            <v>M</v>
          </cell>
          <cell r="D192">
            <v>31958</v>
          </cell>
          <cell r="E192">
            <v>42916</v>
          </cell>
          <cell r="F192">
            <v>30</v>
          </cell>
          <cell r="G192" t="str">
            <v>Wien</v>
          </cell>
          <cell r="H192" t="str">
            <v>Österr   </v>
          </cell>
          <cell r="I192" t="str">
            <v>UNTERWERN</v>
          </cell>
          <cell r="J192" t="str">
            <v/>
          </cell>
          <cell r="K192">
            <v>4601</v>
          </cell>
          <cell r="N192" t="str">
            <v/>
          </cell>
          <cell r="O192" t="str">
            <v/>
          </cell>
          <cell r="P192" t="str">
            <v/>
          </cell>
          <cell r="Q192" t="str">
            <v/>
          </cell>
          <cell r="R192" t="str">
            <v/>
          </cell>
          <cell r="S192" t="str">
            <v/>
          </cell>
          <cell r="T192" t="str">
            <v/>
          </cell>
          <cell r="U192" t="str">
            <v/>
          </cell>
          <cell r="V192" t="str">
            <v/>
          </cell>
          <cell r="W192" t="str">
            <v/>
          </cell>
          <cell r="X192" t="str">
            <v/>
          </cell>
          <cell r="Y192" t="str">
            <v/>
          </cell>
          <cell r="Z192" t="str">
            <v>I</v>
          </cell>
          <cell r="AA192" t="str">
            <v>VÖD</v>
          </cell>
          <cell r="AB192" t="str">
            <v>VÖD</v>
          </cell>
          <cell r="AC192" t="str">
            <v>I</v>
          </cell>
          <cell r="AD192" t="str">
            <v>VÖD</v>
          </cell>
          <cell r="AE192" t="str">
            <v>VÖD</v>
          </cell>
        </row>
        <row r="193">
          <cell r="A193">
            <v>179</v>
          </cell>
          <cell r="B193" t="str">
            <v>Unterrainer Stefan</v>
          </cell>
          <cell r="C193" t="str">
            <v>M</v>
          </cell>
          <cell r="D193">
            <v>32373</v>
          </cell>
          <cell r="E193">
            <v>42965</v>
          </cell>
          <cell r="F193">
            <v>29</v>
          </cell>
          <cell r="G193" t="str">
            <v>Wien</v>
          </cell>
          <cell r="H193" t="str">
            <v>Österr   </v>
          </cell>
          <cell r="I193" t="str">
            <v>UNTERSTEF</v>
          </cell>
          <cell r="J193" t="str">
            <v/>
          </cell>
          <cell r="K193">
            <v>4608</v>
          </cell>
          <cell r="N193" t="str">
            <v/>
          </cell>
          <cell r="O193" t="str">
            <v/>
          </cell>
          <cell r="P193" t="str">
            <v/>
          </cell>
          <cell r="Q193" t="str">
            <v/>
          </cell>
          <cell r="R193" t="str">
            <v/>
          </cell>
          <cell r="S193" t="str">
            <v/>
          </cell>
          <cell r="T193" t="str">
            <v/>
          </cell>
          <cell r="U193" t="str">
            <v/>
          </cell>
          <cell r="V193" t="str">
            <v/>
          </cell>
          <cell r="W193" t="str">
            <v/>
          </cell>
          <cell r="X193" t="str">
            <v/>
          </cell>
          <cell r="Y193" t="str">
            <v/>
          </cell>
          <cell r="Z193" t="str">
            <v/>
          </cell>
          <cell r="AA193" t="str">
            <v/>
          </cell>
          <cell r="AB193" t="str">
            <v/>
          </cell>
          <cell r="AC193" t="str">
            <v>I</v>
          </cell>
          <cell r="AD193" t="str">
            <v>VÖD</v>
          </cell>
          <cell r="AE193" t="str">
            <v>VÖD</v>
          </cell>
        </row>
        <row r="194">
          <cell r="A194">
            <v>180</v>
          </cell>
          <cell r="B194" t="str">
            <v>Greiner Maximilian</v>
          </cell>
          <cell r="C194" t="str">
            <v>M</v>
          </cell>
          <cell r="D194">
            <v>17758</v>
          </cell>
          <cell r="E194">
            <v>42960</v>
          </cell>
          <cell r="F194">
            <v>69</v>
          </cell>
          <cell r="G194" t="str">
            <v>Waidhofen/Thaya</v>
          </cell>
          <cell r="H194" t="str">
            <v>Österr</v>
          </cell>
          <cell r="I194" t="str">
            <v>GREINMAXI</v>
          </cell>
          <cell r="J194" t="str">
            <v/>
          </cell>
          <cell r="K194">
            <v>269</v>
          </cell>
          <cell r="N194" t="str">
            <v/>
          </cell>
          <cell r="O194" t="str">
            <v/>
          </cell>
          <cell r="P194" t="str">
            <v/>
          </cell>
          <cell r="Q194" t="str">
            <v/>
          </cell>
          <cell r="R194" t="str">
            <v/>
          </cell>
          <cell r="S194" t="str">
            <v/>
          </cell>
          <cell r="T194" t="str">
            <v/>
          </cell>
          <cell r="U194" t="str">
            <v/>
          </cell>
          <cell r="V194" t="str">
            <v/>
          </cell>
          <cell r="W194" t="str">
            <v/>
          </cell>
          <cell r="X194" t="str">
            <v/>
          </cell>
          <cell r="Y194" t="str">
            <v/>
          </cell>
          <cell r="Z194" t="str">
            <v>I</v>
          </cell>
          <cell r="AA194" t="str">
            <v>WLD</v>
          </cell>
          <cell r="AB194" t="str">
            <v>WLD</v>
          </cell>
          <cell r="AC194" t="str">
            <v>I</v>
          </cell>
          <cell r="AD194" t="str">
            <v>WLD</v>
          </cell>
          <cell r="AE194" t="str">
            <v>WLD</v>
          </cell>
        </row>
        <row r="195">
          <cell r="A195">
            <v>181</v>
          </cell>
          <cell r="B195" t="str">
            <v>Kammerer Johann</v>
          </cell>
          <cell r="C195" t="str">
            <v>M</v>
          </cell>
          <cell r="D195">
            <v>21712</v>
          </cell>
          <cell r="E195">
            <v>42897</v>
          </cell>
          <cell r="F195">
            <v>58</v>
          </cell>
          <cell r="G195" t="str">
            <v>Waidhofen/Thaya</v>
          </cell>
          <cell r="H195" t="str">
            <v>Österr</v>
          </cell>
          <cell r="I195" t="str">
            <v>KAMMEJOHA</v>
          </cell>
          <cell r="J195" t="str">
            <v/>
          </cell>
          <cell r="K195">
            <v>2912</v>
          </cell>
          <cell r="N195" t="str">
            <v>I</v>
          </cell>
          <cell r="O195" t="str">
            <v>WLD</v>
          </cell>
          <cell r="P195" t="str">
            <v>WLD</v>
          </cell>
          <cell r="Q195" t="str">
            <v>I</v>
          </cell>
          <cell r="R195" t="str">
            <v>WLD</v>
          </cell>
          <cell r="S195" t="str">
            <v>WLD</v>
          </cell>
          <cell r="T195" t="str">
            <v>I</v>
          </cell>
          <cell r="U195" t="str">
            <v>WLD</v>
          </cell>
          <cell r="V195" t="str">
            <v>WLD</v>
          </cell>
          <cell r="W195" t="str">
            <v>I</v>
          </cell>
          <cell r="X195" t="str">
            <v>WLD</v>
          </cell>
          <cell r="Y195" t="str">
            <v>WLD</v>
          </cell>
          <cell r="Z195" t="str">
            <v>I</v>
          </cell>
          <cell r="AA195" t="str">
            <v>WLD</v>
          </cell>
          <cell r="AB195" t="str">
            <v>WLD</v>
          </cell>
          <cell r="AC195" t="str">
            <v>I</v>
          </cell>
          <cell r="AD195" t="str">
            <v>WLD</v>
          </cell>
          <cell r="AE195" t="str">
            <v>WLD</v>
          </cell>
        </row>
        <row r="196">
          <cell r="A196">
            <v>182</v>
          </cell>
          <cell r="B196" t="str">
            <v>Kiraly Ferenc</v>
          </cell>
          <cell r="C196" t="str">
            <v>M</v>
          </cell>
          <cell r="D196">
            <v>25417</v>
          </cell>
          <cell r="E196">
            <v>42949</v>
          </cell>
          <cell r="F196">
            <v>48</v>
          </cell>
          <cell r="G196" t="str">
            <v>Körmend</v>
          </cell>
          <cell r="H196" t="str">
            <v>Ungarn</v>
          </cell>
          <cell r="I196" t="str">
            <v>KIRALFERE</v>
          </cell>
          <cell r="J196" t="str">
            <v/>
          </cell>
          <cell r="K196">
            <v>3678</v>
          </cell>
          <cell r="N196" t="str">
            <v/>
          </cell>
          <cell r="O196" t="str">
            <v/>
          </cell>
          <cell r="P196" t="str">
            <v/>
          </cell>
          <cell r="Q196" t="str">
            <v/>
          </cell>
          <cell r="R196" t="str">
            <v/>
          </cell>
          <cell r="S196" t="str">
            <v/>
          </cell>
          <cell r="T196" t="str">
            <v/>
          </cell>
          <cell r="U196" t="str">
            <v/>
          </cell>
          <cell r="V196" t="str">
            <v/>
          </cell>
          <cell r="W196" t="str">
            <v/>
          </cell>
          <cell r="X196" t="str">
            <v/>
          </cell>
          <cell r="Y196" t="str">
            <v/>
          </cell>
          <cell r="Z196" t="str">
            <v/>
          </cell>
          <cell r="AA196" t="str">
            <v/>
          </cell>
          <cell r="AB196" t="str">
            <v/>
          </cell>
          <cell r="AC196" t="str">
            <v>A/L</v>
          </cell>
          <cell r="AD196" t="str">
            <v>WLD</v>
          </cell>
          <cell r="AE196" t="str">
            <v>WLD</v>
          </cell>
        </row>
        <row r="197">
          <cell r="A197">
            <v>183</v>
          </cell>
          <cell r="B197" t="str">
            <v>Klopf Roland</v>
          </cell>
          <cell r="C197" t="str">
            <v>M</v>
          </cell>
          <cell r="D197">
            <v>27626</v>
          </cell>
          <cell r="E197">
            <v>42967</v>
          </cell>
          <cell r="F197">
            <v>42</v>
          </cell>
          <cell r="G197" t="str">
            <v>Gmünd</v>
          </cell>
          <cell r="H197" t="str">
            <v>Österr</v>
          </cell>
          <cell r="I197" t="str">
            <v>KLOPFROLA</v>
          </cell>
          <cell r="J197" t="str">
            <v/>
          </cell>
          <cell r="K197">
            <v>3713</v>
          </cell>
          <cell r="N197" t="str">
            <v>I</v>
          </cell>
          <cell r="O197" t="str">
            <v>WLD</v>
          </cell>
          <cell r="P197" t="str">
            <v>WLD</v>
          </cell>
          <cell r="Q197" t="str">
            <v>I</v>
          </cell>
          <cell r="R197" t="str">
            <v>WLD</v>
          </cell>
          <cell r="S197" t="str">
            <v>WLD</v>
          </cell>
          <cell r="T197" t="str">
            <v>I</v>
          </cell>
          <cell r="U197" t="str">
            <v>WLD</v>
          </cell>
          <cell r="V197" t="str">
            <v>WLD</v>
          </cell>
          <cell r="W197" t="str">
            <v>I</v>
          </cell>
          <cell r="X197" t="str">
            <v>WLD</v>
          </cell>
          <cell r="Y197" t="str">
            <v>WLD</v>
          </cell>
          <cell r="Z197" t="str">
            <v>I</v>
          </cell>
          <cell r="AA197" t="str">
            <v>WLD</v>
          </cell>
          <cell r="AB197" t="str">
            <v>WLD</v>
          </cell>
          <cell r="AC197" t="str">
            <v>I</v>
          </cell>
          <cell r="AD197" t="str">
            <v>WLD</v>
          </cell>
          <cell r="AE197" t="str">
            <v>WLD</v>
          </cell>
        </row>
        <row r="198">
          <cell r="A198">
            <v>184</v>
          </cell>
          <cell r="B198" t="str">
            <v>Koppensteiner Ernst</v>
          </cell>
          <cell r="C198" t="str">
            <v>M</v>
          </cell>
          <cell r="D198">
            <v>22996</v>
          </cell>
          <cell r="E198">
            <v>42720</v>
          </cell>
          <cell r="F198">
            <v>54</v>
          </cell>
          <cell r="G198" t="str">
            <v>Schrems</v>
          </cell>
          <cell r="H198" t="str">
            <v>Österr</v>
          </cell>
          <cell r="I198" t="str">
            <v>KOPPEERNS</v>
          </cell>
          <cell r="J198" t="str">
            <v/>
          </cell>
          <cell r="K198">
            <v>2367</v>
          </cell>
          <cell r="N198" t="str">
            <v/>
          </cell>
          <cell r="O198" t="str">
            <v/>
          </cell>
          <cell r="P198" t="str">
            <v/>
          </cell>
          <cell r="Q198" t="str">
            <v/>
          </cell>
          <cell r="R198" t="str">
            <v/>
          </cell>
          <cell r="S198" t="str">
            <v/>
          </cell>
          <cell r="T198" t="str">
            <v/>
          </cell>
          <cell r="U198" t="str">
            <v/>
          </cell>
          <cell r="V198" t="str">
            <v/>
          </cell>
          <cell r="W198" t="str">
            <v>I</v>
          </cell>
          <cell r="X198" t="str">
            <v>WLD</v>
          </cell>
          <cell r="Y198" t="str">
            <v>WLD</v>
          </cell>
          <cell r="Z198" t="str">
            <v>I</v>
          </cell>
          <cell r="AA198" t="str">
            <v>WLD</v>
          </cell>
          <cell r="AB198" t="str">
            <v>WLD</v>
          </cell>
          <cell r="AC198" t="str">
            <v>I</v>
          </cell>
          <cell r="AD198" t="str">
            <v>WLD</v>
          </cell>
          <cell r="AE198" t="str">
            <v>WLD</v>
          </cell>
        </row>
        <row r="199">
          <cell r="A199">
            <v>185</v>
          </cell>
          <cell r="B199" t="str">
            <v>Lulaew Sulumbek</v>
          </cell>
          <cell r="C199" t="str">
            <v>M</v>
          </cell>
          <cell r="D199">
            <v>24208</v>
          </cell>
          <cell r="E199">
            <v>42836</v>
          </cell>
          <cell r="F199">
            <v>51</v>
          </cell>
          <cell r="G199" t="str">
            <v>Walerik</v>
          </cell>
          <cell r="H199" t="str">
            <v>Staatenlos</v>
          </cell>
          <cell r="I199" t="str">
            <v>LULAESULU</v>
          </cell>
          <cell r="J199" t="str">
            <v/>
          </cell>
          <cell r="K199">
            <v>4336</v>
          </cell>
          <cell r="N199" t="str">
            <v/>
          </cell>
          <cell r="O199" t="str">
            <v/>
          </cell>
          <cell r="P199" t="str">
            <v/>
          </cell>
          <cell r="Q199" t="str">
            <v/>
          </cell>
          <cell r="R199" t="str">
            <v/>
          </cell>
          <cell r="S199" t="str">
            <v/>
          </cell>
          <cell r="T199" t="str">
            <v/>
          </cell>
          <cell r="U199" t="str">
            <v/>
          </cell>
          <cell r="V199" t="str">
            <v/>
          </cell>
          <cell r="W199" t="str">
            <v/>
          </cell>
          <cell r="X199" t="str">
            <v/>
          </cell>
          <cell r="Y199" t="str">
            <v/>
          </cell>
          <cell r="Z199" t="str">
            <v/>
          </cell>
          <cell r="AA199" t="str">
            <v/>
          </cell>
          <cell r="AB199" t="str">
            <v/>
          </cell>
          <cell r="AC199" t="str">
            <v>I</v>
          </cell>
          <cell r="AD199" t="str">
            <v>WLD</v>
          </cell>
          <cell r="AE199" t="str">
            <v>WLD</v>
          </cell>
        </row>
        <row r="200">
          <cell r="A200">
            <v>186</v>
          </cell>
          <cell r="B200" t="str">
            <v>Stütz Patrick</v>
          </cell>
          <cell r="C200" t="str">
            <v>M</v>
          </cell>
          <cell r="D200">
            <v>33063</v>
          </cell>
          <cell r="E200">
            <v>42925</v>
          </cell>
          <cell r="F200">
            <v>27</v>
          </cell>
          <cell r="G200" t="str">
            <v>Waidhofen/Thaya</v>
          </cell>
          <cell r="H200" t="str">
            <v>Österr</v>
          </cell>
          <cell r="I200" t="str">
            <v>STÜTZPATR</v>
          </cell>
          <cell r="J200" t="str">
            <v/>
          </cell>
          <cell r="K200">
            <v>4408</v>
          </cell>
          <cell r="N200" t="str">
            <v>I</v>
          </cell>
          <cell r="O200" t="str">
            <v>WLD</v>
          </cell>
          <cell r="P200" t="str">
            <v>WLD</v>
          </cell>
          <cell r="Q200" t="str">
            <v>I</v>
          </cell>
          <cell r="R200" t="str">
            <v>WLD</v>
          </cell>
          <cell r="S200" t="str">
            <v>WLD</v>
          </cell>
          <cell r="T200" t="str">
            <v>I</v>
          </cell>
          <cell r="U200" t="str">
            <v>WLD</v>
          </cell>
          <cell r="V200" t="str">
            <v>WLD</v>
          </cell>
          <cell r="W200" t="str">
            <v>I</v>
          </cell>
          <cell r="X200" t="str">
            <v>WLD</v>
          </cell>
          <cell r="Y200" t="str">
            <v>WLD</v>
          </cell>
          <cell r="Z200" t="str">
            <v>I</v>
          </cell>
          <cell r="AA200" t="str">
            <v>WLD</v>
          </cell>
          <cell r="AB200" t="str">
            <v>WLD</v>
          </cell>
          <cell r="AC200" t="str">
            <v>I</v>
          </cell>
          <cell r="AD200" t="str">
            <v>WLD</v>
          </cell>
          <cell r="AE200" t="str">
            <v>WLD</v>
          </cell>
        </row>
        <row r="201">
          <cell r="A201">
            <v>187</v>
          </cell>
          <cell r="B201" t="str">
            <v>Weissinger Kurt</v>
          </cell>
          <cell r="C201" t="str">
            <v>M</v>
          </cell>
          <cell r="D201">
            <v>24948</v>
          </cell>
          <cell r="E201">
            <v>42845</v>
          </cell>
          <cell r="F201">
            <v>49</v>
          </cell>
          <cell r="G201" t="str">
            <v>Gmünd</v>
          </cell>
          <cell r="H201" t="str">
            <v>Österr   </v>
          </cell>
          <cell r="I201" t="str">
            <v>WEISSKURT</v>
          </cell>
          <cell r="J201" t="str">
            <v/>
          </cell>
          <cell r="K201">
            <v>4623</v>
          </cell>
          <cell r="N201" t="str">
            <v>I</v>
          </cell>
          <cell r="O201" t="str">
            <v>WLD</v>
          </cell>
          <cell r="P201" t="str">
            <v>WLD</v>
          </cell>
          <cell r="Q201" t="str">
            <v>I</v>
          </cell>
          <cell r="R201" t="str">
            <v>WLD</v>
          </cell>
          <cell r="S201" t="str">
            <v>WLD</v>
          </cell>
          <cell r="T201" t="str">
            <v>I</v>
          </cell>
          <cell r="U201" t="str">
            <v>WLD</v>
          </cell>
          <cell r="V201" t="str">
            <v>WLD</v>
          </cell>
          <cell r="W201" t="str">
            <v>I</v>
          </cell>
          <cell r="X201" t="str">
            <v>WLD</v>
          </cell>
          <cell r="Y201" t="str">
            <v>WLD</v>
          </cell>
          <cell r="Z201" t="str">
            <v>I</v>
          </cell>
          <cell r="AA201" t="str">
            <v>WLD</v>
          </cell>
          <cell r="AB201" t="str">
            <v>WLD</v>
          </cell>
          <cell r="AC201" t="str">
            <v>I</v>
          </cell>
          <cell r="AD201" t="str">
            <v>WLD</v>
          </cell>
          <cell r="AE201" t="str">
            <v>WLD</v>
          </cell>
        </row>
        <row r="202">
          <cell r="A202">
            <v>188</v>
          </cell>
          <cell r="B202" t="str">
            <v>Weißinger Johann</v>
          </cell>
          <cell r="C202" t="str">
            <v>M</v>
          </cell>
          <cell r="D202">
            <v>25445</v>
          </cell>
          <cell r="E202">
            <v>42977</v>
          </cell>
          <cell r="F202">
            <v>48</v>
          </cell>
          <cell r="G202" t="str">
            <v>Gmünd</v>
          </cell>
          <cell r="H202" t="str">
            <v>Österr   </v>
          </cell>
          <cell r="I202" t="str">
            <v>WEIßIJOHA</v>
          </cell>
          <cell r="J202" t="str">
            <v/>
          </cell>
          <cell r="K202">
            <v>4549</v>
          </cell>
          <cell r="N202" t="str">
            <v>I</v>
          </cell>
          <cell r="O202" t="str">
            <v>WLD</v>
          </cell>
          <cell r="P202" t="str">
            <v>WLD</v>
          </cell>
          <cell r="Q202" t="str">
            <v>I</v>
          </cell>
          <cell r="R202" t="str">
            <v>WLD</v>
          </cell>
          <cell r="S202" t="str">
            <v>WLD</v>
          </cell>
          <cell r="T202" t="str">
            <v>I</v>
          </cell>
          <cell r="U202" t="str">
            <v>WLD</v>
          </cell>
          <cell r="V202" t="str">
            <v>WLD</v>
          </cell>
          <cell r="W202" t="str">
            <v>I</v>
          </cell>
          <cell r="X202" t="str">
            <v>WLD</v>
          </cell>
          <cell r="Y202" t="str">
            <v>WLD</v>
          </cell>
          <cell r="Z202" t="str">
            <v>I</v>
          </cell>
          <cell r="AA202" t="str">
            <v>WLD</v>
          </cell>
          <cell r="AB202" t="str">
            <v>WLD</v>
          </cell>
          <cell r="AC202" t="str">
            <v>I</v>
          </cell>
          <cell r="AD202" t="str">
            <v>WLD</v>
          </cell>
          <cell r="AE202" t="str">
            <v>WLD</v>
          </cell>
        </row>
        <row r="203">
          <cell r="A203">
            <v>189</v>
          </cell>
          <cell r="B203" t="str">
            <v>Weißinger Michael</v>
          </cell>
          <cell r="C203" t="str">
            <v>M</v>
          </cell>
          <cell r="D203">
            <v>34769</v>
          </cell>
          <cell r="E203">
            <v>42805</v>
          </cell>
          <cell r="F203">
            <v>22</v>
          </cell>
          <cell r="G203" t="str">
            <v>Gmünd</v>
          </cell>
          <cell r="H203" t="str">
            <v>Österr   </v>
          </cell>
          <cell r="I203" t="str">
            <v>WEIßIMICH</v>
          </cell>
          <cell r="J203" t="str">
            <v/>
          </cell>
          <cell r="K203">
            <v>4570</v>
          </cell>
          <cell r="N203" t="str">
            <v/>
          </cell>
          <cell r="O203" t="str">
            <v/>
          </cell>
          <cell r="P203" t="str">
            <v/>
          </cell>
          <cell r="Q203" t="str">
            <v/>
          </cell>
          <cell r="R203" t="str">
            <v/>
          </cell>
          <cell r="S203" t="str">
            <v/>
          </cell>
          <cell r="W203" t="str">
            <v/>
          </cell>
          <cell r="X203" t="str">
            <v/>
          </cell>
          <cell r="Y203" t="str">
            <v/>
          </cell>
          <cell r="Z203" t="str">
            <v/>
          </cell>
          <cell r="AA203" t="str">
            <v/>
          </cell>
          <cell r="AB203" t="str">
            <v/>
          </cell>
          <cell r="AC203" t="str">
            <v>I</v>
          </cell>
          <cell r="AD203" t="str">
            <v>WLD</v>
          </cell>
          <cell r="AE203" t="str">
            <v>WLD</v>
          </cell>
        </row>
        <row r="204">
          <cell r="A204">
            <v>190</v>
          </cell>
          <cell r="B204" t="str">
            <v>Weißinger Patrick</v>
          </cell>
          <cell r="C204" t="str">
            <v>M</v>
          </cell>
          <cell r="D204">
            <v>32923</v>
          </cell>
          <cell r="E204">
            <v>42785</v>
          </cell>
          <cell r="F204">
            <v>27</v>
          </cell>
          <cell r="G204" t="str">
            <v>Gmünd</v>
          </cell>
          <cell r="H204" t="str">
            <v>Österr   </v>
          </cell>
          <cell r="I204" t="str">
            <v>WEIßIPATR</v>
          </cell>
          <cell r="J204" t="str">
            <v/>
          </cell>
          <cell r="K204">
            <v>4341</v>
          </cell>
          <cell r="N204" t="str">
            <v>I</v>
          </cell>
          <cell r="O204" t="str">
            <v>WLD</v>
          </cell>
          <cell r="P204" t="str">
            <v>WLD</v>
          </cell>
          <cell r="Q204" t="str">
            <v>I</v>
          </cell>
          <cell r="R204" t="str">
            <v>WLD</v>
          </cell>
          <cell r="S204" t="str">
            <v>WLD</v>
          </cell>
          <cell r="T204" t="str">
            <v>I</v>
          </cell>
          <cell r="U204" t="str">
            <v>WLD</v>
          </cell>
          <cell r="V204" t="str">
            <v>WLD</v>
          </cell>
          <cell r="W204" t="str">
            <v/>
          </cell>
          <cell r="X204" t="str">
            <v/>
          </cell>
          <cell r="Y204" t="str">
            <v/>
          </cell>
          <cell r="Z204" t="str">
            <v/>
          </cell>
          <cell r="AA204" t="str">
            <v/>
          </cell>
          <cell r="AB204" t="str">
            <v/>
          </cell>
          <cell r="AC204" t="str">
            <v>I</v>
          </cell>
          <cell r="AD204" t="str">
            <v>WLD</v>
          </cell>
          <cell r="AE204" t="str">
            <v>WLD</v>
          </cell>
        </row>
        <row r="205">
          <cell r="A205">
            <v>191</v>
          </cell>
          <cell r="B205" t="str">
            <v>Zwingenberger Peter</v>
          </cell>
          <cell r="C205" t="str">
            <v>M</v>
          </cell>
          <cell r="D205">
            <v>23760</v>
          </cell>
          <cell r="E205">
            <v>42753</v>
          </cell>
          <cell r="F205">
            <v>52</v>
          </cell>
          <cell r="G205" t="str">
            <v>Zwettl</v>
          </cell>
          <cell r="H205" t="str">
            <v>Österr</v>
          </cell>
          <cell r="I205" t="str">
            <v>ZWINGPETE</v>
          </cell>
          <cell r="J205" t="str">
            <v/>
          </cell>
          <cell r="K205">
            <v>2483</v>
          </cell>
          <cell r="N205" t="str">
            <v>I</v>
          </cell>
          <cell r="O205" t="str">
            <v>WLD</v>
          </cell>
          <cell r="P205" t="str">
            <v>WLD</v>
          </cell>
          <cell r="Q205" t="str">
            <v>I</v>
          </cell>
          <cell r="R205" t="str">
            <v>WLD</v>
          </cell>
          <cell r="S205" t="str">
            <v>WLD</v>
          </cell>
          <cell r="T205" t="str">
            <v>I</v>
          </cell>
          <cell r="U205" t="str">
            <v>WLD</v>
          </cell>
          <cell r="V205" t="str">
            <v>WLD</v>
          </cell>
          <cell r="W205" t="str">
            <v>I</v>
          </cell>
          <cell r="X205" t="str">
            <v>WLD</v>
          </cell>
          <cell r="Y205" t="str">
            <v>WLD</v>
          </cell>
          <cell r="Z205" t="str">
            <v>I</v>
          </cell>
          <cell r="AA205" t="str">
            <v>WLD</v>
          </cell>
          <cell r="AB205" t="str">
            <v>WLD</v>
          </cell>
          <cell r="AC205" t="str">
            <v>I</v>
          </cell>
          <cell r="AD205" t="str">
            <v>WLD</v>
          </cell>
          <cell r="AE205" t="str">
            <v>WLD</v>
          </cell>
        </row>
        <row r="206">
          <cell r="A206">
            <v>192</v>
          </cell>
          <cell r="B206" t="str">
            <v>Brany Philip</v>
          </cell>
          <cell r="C206" t="str">
            <v>M</v>
          </cell>
          <cell r="D206">
            <v>33032</v>
          </cell>
          <cell r="E206">
            <v>42894</v>
          </cell>
          <cell r="F206">
            <v>27</v>
          </cell>
          <cell r="G206" t="str">
            <v>Wien</v>
          </cell>
          <cell r="H206" t="str">
            <v>Österr</v>
          </cell>
          <cell r="I206" t="str">
            <v>BRANYPHIL</v>
          </cell>
          <cell r="J206" t="str">
            <v/>
          </cell>
          <cell r="K206">
            <v>4311</v>
          </cell>
          <cell r="N206" t="str">
            <v/>
          </cell>
          <cell r="O206" t="str">
            <v/>
          </cell>
          <cell r="P206" t="str">
            <v/>
          </cell>
          <cell r="Q206" t="str">
            <v/>
          </cell>
          <cell r="R206" t="str">
            <v/>
          </cell>
          <cell r="S206" t="str">
            <v/>
          </cell>
          <cell r="T206" t="str">
            <v/>
          </cell>
          <cell r="U206" t="str">
            <v/>
          </cell>
          <cell r="V206" t="str">
            <v/>
          </cell>
          <cell r="W206" t="str">
            <v/>
          </cell>
          <cell r="X206" t="str">
            <v/>
          </cell>
          <cell r="Y206" t="str">
            <v/>
          </cell>
          <cell r="Z206" t="str">
            <v/>
          </cell>
          <cell r="AA206" t="str">
            <v/>
          </cell>
          <cell r="AB206" t="str">
            <v/>
          </cell>
          <cell r="AC206" t="str">
            <v>I</v>
          </cell>
          <cell r="AD206" t="str">
            <v>WOL</v>
          </cell>
          <cell r="AE206" t="str">
            <v>WOL</v>
          </cell>
        </row>
        <row r="207">
          <cell r="A207">
            <v>193</v>
          </cell>
          <cell r="B207" t="str">
            <v>Köpf Mischa</v>
          </cell>
          <cell r="C207" t="str">
            <v>M</v>
          </cell>
          <cell r="D207">
            <v>31696</v>
          </cell>
          <cell r="E207">
            <v>43019</v>
          </cell>
          <cell r="F207">
            <v>31</v>
          </cell>
          <cell r="G207" t="str">
            <v>Sumi-Ukraine</v>
          </cell>
          <cell r="H207" t="str">
            <v>Ukraine</v>
          </cell>
          <cell r="I207" t="str">
            <v>KÖPFMISC</v>
          </cell>
          <cell r="J207" t="str">
            <v/>
          </cell>
          <cell r="K207">
            <v>4333</v>
          </cell>
          <cell r="N207" t="str">
            <v/>
          </cell>
          <cell r="O207" t="str">
            <v/>
          </cell>
          <cell r="P207" t="str">
            <v/>
          </cell>
          <cell r="Q207" t="str">
            <v/>
          </cell>
          <cell r="R207" t="str">
            <v/>
          </cell>
          <cell r="S207" t="str">
            <v/>
          </cell>
          <cell r="T207" t="str">
            <v/>
          </cell>
          <cell r="U207" t="str">
            <v/>
          </cell>
          <cell r="V207" t="str">
            <v/>
          </cell>
          <cell r="W207" t="str">
            <v/>
          </cell>
          <cell r="X207" t="str">
            <v/>
          </cell>
          <cell r="Y207" t="str">
            <v/>
          </cell>
          <cell r="Z207" t="str">
            <v>I</v>
          </cell>
          <cell r="AA207" t="str">
            <v>WOL</v>
          </cell>
          <cell r="AB207" t="str">
            <v>WOL</v>
          </cell>
          <cell r="AC207" t="str">
            <v>I</v>
          </cell>
          <cell r="AD207" t="str">
            <v>WOL</v>
          </cell>
          <cell r="AE207" t="str">
            <v>WOL</v>
          </cell>
        </row>
        <row r="208">
          <cell r="A208">
            <v>194</v>
          </cell>
          <cell r="B208" t="str">
            <v>Rauscher Andreas</v>
          </cell>
          <cell r="C208" t="str">
            <v>M</v>
          </cell>
          <cell r="D208">
            <v>32796</v>
          </cell>
          <cell r="E208">
            <v>43023</v>
          </cell>
          <cell r="F208">
            <v>28</v>
          </cell>
          <cell r="G208" t="str">
            <v>Wien</v>
          </cell>
          <cell r="H208" t="str">
            <v>Österr</v>
          </cell>
          <cell r="I208" t="str">
            <v>RAUSCANDR</v>
          </cell>
          <cell r="J208" t="str">
            <v/>
          </cell>
          <cell r="K208">
            <v>4523</v>
          </cell>
          <cell r="N208" t="str">
            <v/>
          </cell>
          <cell r="O208" t="str">
            <v/>
          </cell>
          <cell r="P208" t="str">
            <v/>
          </cell>
          <cell r="Q208" t="str">
            <v/>
          </cell>
          <cell r="R208" t="str">
            <v/>
          </cell>
          <cell r="S208" t="str">
            <v/>
          </cell>
          <cell r="T208" t="str">
            <v/>
          </cell>
          <cell r="U208" t="str">
            <v/>
          </cell>
          <cell r="V208" t="str">
            <v/>
          </cell>
          <cell r="W208" t="str">
            <v/>
          </cell>
          <cell r="X208" t="str">
            <v/>
          </cell>
          <cell r="Y208" t="str">
            <v/>
          </cell>
          <cell r="Z208" t="str">
            <v/>
          </cell>
          <cell r="AA208" t="str">
            <v/>
          </cell>
          <cell r="AB208" t="str">
            <v/>
          </cell>
          <cell r="AC208" t="str">
            <v>I</v>
          </cell>
          <cell r="AD208" t="str">
            <v>WOL</v>
          </cell>
          <cell r="AE208" t="str">
            <v>WOL</v>
          </cell>
        </row>
        <row r="209">
          <cell r="A209">
            <v>195</v>
          </cell>
          <cell r="B209" t="str">
            <v>Watzek Wolfgang</v>
          </cell>
          <cell r="C209" t="str">
            <v>M</v>
          </cell>
          <cell r="D209">
            <v>25812</v>
          </cell>
          <cell r="E209">
            <v>42979</v>
          </cell>
          <cell r="F209">
            <v>47</v>
          </cell>
          <cell r="G209" t="str">
            <v>Wien</v>
          </cell>
          <cell r="H209" t="str">
            <v>Österr</v>
          </cell>
          <cell r="I209" t="str">
            <v>WATZEWOLF</v>
          </cell>
          <cell r="J209" t="str">
            <v/>
          </cell>
          <cell r="K209">
            <v>3448</v>
          </cell>
          <cell r="N209" t="str">
            <v>I</v>
          </cell>
          <cell r="O209" t="str">
            <v>WOL</v>
          </cell>
          <cell r="P209" t="str">
            <v>WOL</v>
          </cell>
          <cell r="Q209" t="str">
            <v>I</v>
          </cell>
          <cell r="R209" t="str">
            <v>WOL</v>
          </cell>
          <cell r="S209" t="str">
            <v>WOL</v>
          </cell>
          <cell r="T209" t="str">
            <v>I</v>
          </cell>
          <cell r="U209" t="str">
            <v>WOL</v>
          </cell>
          <cell r="V209" t="str">
            <v>WOL</v>
          </cell>
          <cell r="W209" t="str">
            <v>I</v>
          </cell>
          <cell r="X209" t="str">
            <v>WOL</v>
          </cell>
          <cell r="Y209" t="str">
            <v>WOL</v>
          </cell>
          <cell r="Z209" t="str">
            <v>I</v>
          </cell>
          <cell r="AA209" t="str">
            <v>WOL</v>
          </cell>
          <cell r="AB209" t="str">
            <v>WOL</v>
          </cell>
          <cell r="AC209" t="str">
            <v>I</v>
          </cell>
          <cell r="AD209" t="str">
            <v>WOL</v>
          </cell>
          <cell r="AE209" t="str">
            <v>WOL</v>
          </cell>
        </row>
        <row r="210">
          <cell r="A210">
            <v>196</v>
          </cell>
          <cell r="B210" t="str">
            <v>Eichhorn Nina</v>
          </cell>
          <cell r="C210" t="str">
            <v>W</v>
          </cell>
          <cell r="D210">
            <v>35083</v>
          </cell>
          <cell r="E210">
            <v>42754</v>
          </cell>
          <cell r="F210">
            <v>21</v>
          </cell>
          <cell r="G210" t="str">
            <v>Linz</v>
          </cell>
          <cell r="H210" t="str">
            <v>Österr   </v>
          </cell>
          <cell r="I210" t="str">
            <v>EICHHNINA</v>
          </cell>
          <cell r="J210" t="str">
            <v/>
          </cell>
          <cell r="K210">
            <v>4615</v>
          </cell>
          <cell r="N210" t="str">
            <v>I</v>
          </cell>
          <cell r="O210" t="str">
            <v>BUK</v>
          </cell>
          <cell r="P210" t="str">
            <v>BUK</v>
          </cell>
          <cell r="Q210" t="str">
            <v>I</v>
          </cell>
          <cell r="R210" t="str">
            <v>BUK</v>
          </cell>
          <cell r="S210" t="str">
            <v>BUK</v>
          </cell>
          <cell r="T210" t="str">
            <v>I</v>
          </cell>
          <cell r="U210" t="str">
            <v>BUK</v>
          </cell>
          <cell r="V210" t="str">
            <v>BUK</v>
          </cell>
          <cell r="W210" t="str">
            <v>I</v>
          </cell>
          <cell r="X210" t="str">
            <v>BUK</v>
          </cell>
          <cell r="Y210" t="str">
            <v>BUK</v>
          </cell>
          <cell r="Z210" t="str">
            <v>I</v>
          </cell>
          <cell r="AA210" t="str">
            <v>BUK</v>
          </cell>
          <cell r="AB210" t="str">
            <v>BUK</v>
          </cell>
          <cell r="AC210" t="str">
            <v>I</v>
          </cell>
          <cell r="AD210" t="str">
            <v>BUK</v>
          </cell>
          <cell r="AE210" t="str">
            <v>BUK</v>
          </cell>
        </row>
        <row r="211">
          <cell r="A211">
            <v>197</v>
          </cell>
          <cell r="B211" t="str">
            <v>Morina Zenun</v>
          </cell>
          <cell r="C211" t="str">
            <v>M</v>
          </cell>
          <cell r="D211">
            <v>35156</v>
          </cell>
          <cell r="E211">
            <v>42826</v>
          </cell>
          <cell r="F211">
            <v>21</v>
          </cell>
          <cell r="G211" t="str">
            <v>Qeskove</v>
          </cell>
          <cell r="H211" t="str">
            <v>Österr   </v>
          </cell>
          <cell r="I211" t="str">
            <v>MORINZENU</v>
          </cell>
          <cell r="J211" t="str">
            <v/>
          </cell>
          <cell r="K211">
            <v>4616</v>
          </cell>
          <cell r="N211" t="str">
            <v>I</v>
          </cell>
          <cell r="O211" t="str">
            <v>BUK</v>
          </cell>
          <cell r="P211" t="str">
            <v>BUK</v>
          </cell>
          <cell r="Q211" t="str">
            <v>I</v>
          </cell>
          <cell r="R211" t="str">
            <v>BUK</v>
          </cell>
          <cell r="S211" t="str">
            <v>WEL</v>
          </cell>
          <cell r="T211" t="str">
            <v>I</v>
          </cell>
          <cell r="U211" t="str">
            <v>BUK</v>
          </cell>
          <cell r="V211" t="str">
            <v>BUK</v>
          </cell>
          <cell r="W211" t="str">
            <v>I</v>
          </cell>
          <cell r="X211" t="str">
            <v>BUK</v>
          </cell>
          <cell r="Y211" t="str">
            <v>BUK</v>
          </cell>
          <cell r="Z211" t="str">
            <v>I</v>
          </cell>
          <cell r="AA211" t="str">
            <v>BUK</v>
          </cell>
          <cell r="AB211" t="str">
            <v>BUK</v>
          </cell>
          <cell r="AC211" t="str">
            <v>I</v>
          </cell>
          <cell r="AD211" t="str">
            <v>BUK</v>
          </cell>
          <cell r="AE211" t="str">
            <v>BUK</v>
          </cell>
        </row>
        <row r="212">
          <cell r="A212">
            <v>198</v>
          </cell>
          <cell r="B212" t="str">
            <v>Neumayer Daniel</v>
          </cell>
          <cell r="C212" t="str">
            <v>M</v>
          </cell>
          <cell r="D212">
            <v>35220</v>
          </cell>
          <cell r="E212">
            <v>42890</v>
          </cell>
          <cell r="F212">
            <v>21</v>
          </cell>
          <cell r="G212" t="str">
            <v>Linz</v>
          </cell>
          <cell r="H212" t="str">
            <v>Österr   </v>
          </cell>
          <cell r="I212" t="str">
            <v>NEUMADANI</v>
          </cell>
          <cell r="J212" t="str">
            <v/>
          </cell>
          <cell r="K212">
            <v>4617</v>
          </cell>
          <cell r="N212" t="str">
            <v/>
          </cell>
          <cell r="O212" t="str">
            <v/>
          </cell>
          <cell r="P212" t="str">
            <v/>
          </cell>
          <cell r="Q212" t="str">
            <v/>
          </cell>
          <cell r="R212" t="str">
            <v/>
          </cell>
          <cell r="S212" t="str">
            <v/>
          </cell>
          <cell r="T212" t="str">
            <v/>
          </cell>
          <cell r="U212" t="str">
            <v/>
          </cell>
          <cell r="V212" t="str">
            <v/>
          </cell>
          <cell r="W212" t="str">
            <v/>
          </cell>
          <cell r="X212" t="str">
            <v/>
          </cell>
          <cell r="Y212" t="str">
            <v/>
          </cell>
          <cell r="Z212" t="str">
            <v/>
          </cell>
          <cell r="AA212" t="str">
            <v/>
          </cell>
          <cell r="AB212" t="str">
            <v/>
          </cell>
          <cell r="AC212" t="str">
            <v>I</v>
          </cell>
          <cell r="AD212" t="str">
            <v>BUK</v>
          </cell>
          <cell r="AE212" t="str">
            <v>BUK</v>
          </cell>
        </row>
        <row r="213">
          <cell r="A213">
            <v>199</v>
          </cell>
          <cell r="B213" t="str">
            <v>Reithner Andrea</v>
          </cell>
          <cell r="C213" t="str">
            <v>W</v>
          </cell>
          <cell r="D213">
            <v>21884</v>
          </cell>
          <cell r="E213">
            <v>43069</v>
          </cell>
          <cell r="F213">
            <v>58</v>
          </cell>
          <cell r="G213" t="str">
            <v>Eferding</v>
          </cell>
          <cell r="H213" t="str">
            <v>Österr</v>
          </cell>
          <cell r="I213" t="str">
            <v>REITHANDR</v>
          </cell>
          <cell r="J213" t="str">
            <v/>
          </cell>
          <cell r="K213">
            <v>4337</v>
          </cell>
          <cell r="N213" t="str">
            <v>I</v>
          </cell>
          <cell r="O213" t="str">
            <v>BUK</v>
          </cell>
          <cell r="P213" t="str">
            <v>BUK</v>
          </cell>
          <cell r="Q213" t="str">
            <v>I</v>
          </cell>
          <cell r="R213" t="str">
            <v>BUK</v>
          </cell>
          <cell r="S213" t="str">
            <v>BUK</v>
          </cell>
          <cell r="T213" t="str">
            <v>I</v>
          </cell>
          <cell r="U213" t="str">
            <v>BUK</v>
          </cell>
          <cell r="V213" t="str">
            <v>BUK</v>
          </cell>
          <cell r="W213" t="str">
            <v>I</v>
          </cell>
          <cell r="X213" t="str">
            <v>BUK</v>
          </cell>
          <cell r="Y213" t="str">
            <v>BUK</v>
          </cell>
          <cell r="Z213" t="str">
            <v>I</v>
          </cell>
          <cell r="AA213" t="str">
            <v>BUK</v>
          </cell>
          <cell r="AB213" t="str">
            <v>BUK</v>
          </cell>
          <cell r="AC213" t="str">
            <v>I</v>
          </cell>
          <cell r="AD213" t="str">
            <v>BUK</v>
          </cell>
          <cell r="AE213" t="str">
            <v>BUK</v>
          </cell>
        </row>
        <row r="214">
          <cell r="A214">
            <v>200</v>
          </cell>
          <cell r="B214" t="str">
            <v>Wiesmeier Paul</v>
          </cell>
          <cell r="C214" t="str">
            <v>M</v>
          </cell>
          <cell r="D214">
            <v>34933</v>
          </cell>
          <cell r="E214">
            <v>42969</v>
          </cell>
          <cell r="F214">
            <v>22</v>
          </cell>
          <cell r="G214" t="str">
            <v>Grieskirchen</v>
          </cell>
          <cell r="H214" t="str">
            <v>Österr   </v>
          </cell>
          <cell r="I214" t="str">
            <v>WIESMPAUL</v>
          </cell>
          <cell r="J214" t="str">
            <v/>
          </cell>
          <cell r="K214">
            <v>4583</v>
          </cell>
          <cell r="N214" t="str">
            <v/>
          </cell>
          <cell r="O214" t="str">
            <v/>
          </cell>
          <cell r="P214" t="str">
            <v/>
          </cell>
          <cell r="Q214" t="str">
            <v/>
          </cell>
          <cell r="R214" t="str">
            <v/>
          </cell>
          <cell r="S214" t="str">
            <v/>
          </cell>
          <cell r="T214" t="str">
            <v/>
          </cell>
          <cell r="U214" t="str">
            <v/>
          </cell>
          <cell r="V214" t="str">
            <v/>
          </cell>
          <cell r="W214" t="str">
            <v/>
          </cell>
          <cell r="X214" t="str">
            <v/>
          </cell>
          <cell r="Y214" t="str">
            <v/>
          </cell>
          <cell r="Z214" t="str">
            <v>I</v>
          </cell>
          <cell r="AA214" t="str">
            <v>BUK</v>
          </cell>
          <cell r="AB214" t="str">
            <v>BUK</v>
          </cell>
          <cell r="AC214" t="str">
            <v>I</v>
          </cell>
          <cell r="AD214" t="str">
            <v>BUK</v>
          </cell>
          <cell r="AE214" t="str">
            <v>BUK</v>
          </cell>
        </row>
        <row r="215">
          <cell r="A215">
            <v>201</v>
          </cell>
          <cell r="B215" t="str">
            <v>Anglberger Johann</v>
          </cell>
          <cell r="C215" t="str">
            <v>M</v>
          </cell>
          <cell r="D215">
            <v>18790</v>
          </cell>
          <cell r="E215">
            <v>42897</v>
          </cell>
          <cell r="F215">
            <v>66</v>
          </cell>
          <cell r="G215" t="str">
            <v>Lochen</v>
          </cell>
          <cell r="H215" t="str">
            <v>Österr</v>
          </cell>
          <cell r="I215" t="str">
            <v>ANGLBJOHA</v>
          </cell>
          <cell r="J215" t="str">
            <v/>
          </cell>
          <cell r="K215">
            <v>720</v>
          </cell>
          <cell r="N215" t="str">
            <v>I</v>
          </cell>
          <cell r="O215" t="str">
            <v>LCH</v>
          </cell>
          <cell r="P215" t="str">
            <v>LCH</v>
          </cell>
          <cell r="Q215" t="str">
            <v>I</v>
          </cell>
          <cell r="R215" t="str">
            <v>LCH</v>
          </cell>
          <cell r="S215" t="str">
            <v>LCH</v>
          </cell>
          <cell r="T215" t="str">
            <v>I</v>
          </cell>
          <cell r="U215" t="str">
            <v>LCH</v>
          </cell>
          <cell r="V215" t="str">
            <v>LCH</v>
          </cell>
          <cell r="W215" t="str">
            <v>I</v>
          </cell>
          <cell r="X215" t="str">
            <v>LCH</v>
          </cell>
          <cell r="Y215" t="str">
            <v>LCH</v>
          </cell>
          <cell r="Z215" t="str">
            <v>I</v>
          </cell>
          <cell r="AA215" t="str">
            <v>LCH</v>
          </cell>
          <cell r="AB215" t="str">
            <v>LCH</v>
          </cell>
          <cell r="AC215" t="str">
            <v>I</v>
          </cell>
          <cell r="AD215" t="str">
            <v>LCH</v>
          </cell>
          <cell r="AE215" t="str">
            <v>LCH</v>
          </cell>
        </row>
        <row r="216">
          <cell r="A216">
            <v>202</v>
          </cell>
          <cell r="B216" t="str">
            <v>Embacher Anton</v>
          </cell>
          <cell r="C216" t="str">
            <v>M</v>
          </cell>
          <cell r="D216">
            <v>23347</v>
          </cell>
          <cell r="E216">
            <v>43071</v>
          </cell>
          <cell r="F216">
            <v>54</v>
          </cell>
          <cell r="G216" t="str">
            <v>Salzburg</v>
          </cell>
          <cell r="H216" t="str">
            <v>Österr</v>
          </cell>
          <cell r="I216" t="str">
            <v>EMBACANTO</v>
          </cell>
          <cell r="J216" t="str">
            <v/>
          </cell>
          <cell r="K216">
            <v>2136</v>
          </cell>
          <cell r="N216" t="str">
            <v>I</v>
          </cell>
          <cell r="O216" t="str">
            <v>LCH</v>
          </cell>
          <cell r="P216" t="str">
            <v>LCH</v>
          </cell>
          <cell r="Q216" t="str">
            <v>I</v>
          </cell>
          <cell r="R216" t="str">
            <v>LCH</v>
          </cell>
          <cell r="S216" t="str">
            <v>LCH</v>
          </cell>
          <cell r="T216" t="str">
            <v>I</v>
          </cell>
          <cell r="U216" t="str">
            <v>LCH</v>
          </cell>
          <cell r="V216" t="str">
            <v>LCH</v>
          </cell>
          <cell r="W216" t="str">
            <v>I</v>
          </cell>
          <cell r="X216" t="str">
            <v>LCH</v>
          </cell>
          <cell r="Y216" t="str">
            <v>LCH</v>
          </cell>
          <cell r="Z216" t="str">
            <v>I</v>
          </cell>
          <cell r="AA216" t="str">
            <v>LCH</v>
          </cell>
          <cell r="AB216" t="str">
            <v>LCH</v>
          </cell>
          <cell r="AC216" t="str">
            <v>I</v>
          </cell>
          <cell r="AD216" t="str">
            <v>LCH</v>
          </cell>
          <cell r="AE216" t="str">
            <v>LCH</v>
          </cell>
        </row>
        <row r="217">
          <cell r="A217">
            <v>203</v>
          </cell>
          <cell r="B217" t="str">
            <v>Embacher Jessica</v>
          </cell>
          <cell r="C217" t="str">
            <v>W</v>
          </cell>
          <cell r="D217">
            <v>33047</v>
          </cell>
          <cell r="E217">
            <v>42909</v>
          </cell>
          <cell r="F217">
            <v>27</v>
          </cell>
          <cell r="G217" t="str">
            <v>Braunau</v>
          </cell>
          <cell r="H217" t="str">
            <v>Österr   </v>
          </cell>
          <cell r="I217" t="str">
            <v>EMBACJESS</v>
          </cell>
          <cell r="J217" t="str">
            <v/>
          </cell>
          <cell r="K217">
            <v>4382</v>
          </cell>
          <cell r="N217" t="str">
            <v>I</v>
          </cell>
          <cell r="O217" t="str">
            <v>LCH</v>
          </cell>
          <cell r="P217" t="str">
            <v>LCH</v>
          </cell>
          <cell r="Q217" t="str">
            <v>I</v>
          </cell>
          <cell r="R217" t="str">
            <v>LCH</v>
          </cell>
          <cell r="S217" t="str">
            <v>LCH</v>
          </cell>
          <cell r="T217" t="str">
            <v>I</v>
          </cell>
          <cell r="U217" t="str">
            <v>LCH</v>
          </cell>
          <cell r="V217" t="str">
            <v>LCH</v>
          </cell>
          <cell r="W217" t="str">
            <v>I</v>
          </cell>
          <cell r="X217" t="str">
            <v>LCH</v>
          </cell>
          <cell r="Y217" t="str">
            <v>LCH</v>
          </cell>
          <cell r="Z217" t="str">
            <v>I</v>
          </cell>
          <cell r="AA217" t="str">
            <v>LCH</v>
          </cell>
          <cell r="AB217" t="str">
            <v>LCH</v>
          </cell>
          <cell r="AC217" t="str">
            <v>I</v>
          </cell>
          <cell r="AD217" t="str">
            <v>LCH</v>
          </cell>
          <cell r="AE217" t="str">
            <v>LCH</v>
          </cell>
        </row>
        <row r="218">
          <cell r="A218">
            <v>204</v>
          </cell>
          <cell r="B218" t="str">
            <v>Frahamer Michael</v>
          </cell>
          <cell r="C218" t="str">
            <v>M</v>
          </cell>
          <cell r="D218">
            <v>34486</v>
          </cell>
          <cell r="E218">
            <v>42887</v>
          </cell>
          <cell r="F218">
            <v>23</v>
          </cell>
          <cell r="G218" t="str">
            <v>Braunau</v>
          </cell>
          <cell r="H218" t="str">
            <v>Österr</v>
          </cell>
          <cell r="I218" t="str">
            <v>FRAHAMICH</v>
          </cell>
          <cell r="J218" t="str">
            <v/>
          </cell>
          <cell r="K218">
            <v>4538</v>
          </cell>
          <cell r="N218" t="str">
            <v/>
          </cell>
          <cell r="O218" t="str">
            <v/>
          </cell>
          <cell r="P218" t="str">
            <v/>
          </cell>
          <cell r="Q218" t="str">
            <v/>
          </cell>
          <cell r="R218" t="str">
            <v/>
          </cell>
          <cell r="S218" t="str">
            <v/>
          </cell>
          <cell r="T218" t="str">
            <v/>
          </cell>
          <cell r="U218" t="str">
            <v/>
          </cell>
          <cell r="V218" t="str">
            <v/>
          </cell>
          <cell r="W218" t="str">
            <v/>
          </cell>
          <cell r="X218" t="str">
            <v/>
          </cell>
          <cell r="Y218" t="str">
            <v/>
          </cell>
          <cell r="Z218" t="str">
            <v/>
          </cell>
          <cell r="AA218" t="str">
            <v/>
          </cell>
          <cell r="AB218" t="str">
            <v/>
          </cell>
          <cell r="AC218" t="str">
            <v>I</v>
          </cell>
          <cell r="AD218" t="str">
            <v>LCH</v>
          </cell>
          <cell r="AE218" t="str">
            <v>LCH</v>
          </cell>
        </row>
        <row r="219">
          <cell r="A219">
            <v>205</v>
          </cell>
          <cell r="B219" t="str">
            <v>Kobler Rudolf</v>
          </cell>
          <cell r="C219" t="str">
            <v>M</v>
          </cell>
          <cell r="D219">
            <v>26538</v>
          </cell>
          <cell r="E219">
            <v>42974</v>
          </cell>
          <cell r="F219">
            <v>45</v>
          </cell>
          <cell r="G219" t="str">
            <v>Braunau</v>
          </cell>
          <cell r="H219" t="str">
            <v>Österr</v>
          </cell>
          <cell r="I219" t="str">
            <v>KOBLERUDO</v>
          </cell>
          <cell r="J219" t="str">
            <v/>
          </cell>
          <cell r="K219">
            <v>3164</v>
          </cell>
          <cell r="N219" t="str">
            <v>I</v>
          </cell>
          <cell r="O219" t="str">
            <v>LCH</v>
          </cell>
          <cell r="P219" t="str">
            <v>LCH</v>
          </cell>
          <cell r="Q219" t="str">
            <v>I</v>
          </cell>
          <cell r="R219" t="str">
            <v>LCH</v>
          </cell>
          <cell r="S219" t="str">
            <v>LCH</v>
          </cell>
          <cell r="T219" t="str">
            <v>I</v>
          </cell>
          <cell r="U219" t="str">
            <v>LCH</v>
          </cell>
          <cell r="V219" t="str">
            <v>LCH</v>
          </cell>
          <cell r="W219" t="str">
            <v/>
          </cell>
          <cell r="X219" t="str">
            <v/>
          </cell>
          <cell r="Y219" t="str">
            <v/>
          </cell>
          <cell r="Z219" t="str">
            <v>I</v>
          </cell>
          <cell r="AA219" t="str">
            <v>LCH</v>
          </cell>
          <cell r="AB219" t="str">
            <v>LCH</v>
          </cell>
          <cell r="AC219" t="str">
            <v>I</v>
          </cell>
          <cell r="AD219" t="str">
            <v>LCH</v>
          </cell>
          <cell r="AE219" t="str">
            <v>LCH</v>
          </cell>
        </row>
        <row r="220">
          <cell r="A220">
            <v>206</v>
          </cell>
          <cell r="B220" t="str">
            <v>Maderegger Florian</v>
          </cell>
          <cell r="C220" t="str">
            <v>M</v>
          </cell>
          <cell r="D220">
            <v>30306</v>
          </cell>
          <cell r="E220">
            <v>42725</v>
          </cell>
          <cell r="F220">
            <v>34</v>
          </cell>
          <cell r="G220" t="str">
            <v>Salzburg</v>
          </cell>
          <cell r="H220" t="str">
            <v>Österr</v>
          </cell>
          <cell r="I220" t="str">
            <v>MADERFLOR</v>
          </cell>
          <cell r="J220" t="str">
            <v/>
          </cell>
          <cell r="K220">
            <v>3987</v>
          </cell>
          <cell r="N220" t="str">
            <v>I</v>
          </cell>
          <cell r="O220" t="str">
            <v>LCH</v>
          </cell>
          <cell r="P220" t="str">
            <v>LCH</v>
          </cell>
          <cell r="Q220" t="str">
            <v>I</v>
          </cell>
          <cell r="R220" t="str">
            <v>LCH</v>
          </cell>
          <cell r="S220" t="str">
            <v>LCH</v>
          </cell>
          <cell r="T220" t="str">
            <v>I</v>
          </cell>
          <cell r="U220" t="str">
            <v>LCH</v>
          </cell>
          <cell r="V220" t="str">
            <v>LCH</v>
          </cell>
          <cell r="W220" t="str">
            <v>I</v>
          </cell>
          <cell r="X220" t="str">
            <v>LCH</v>
          </cell>
          <cell r="Y220" t="str">
            <v>LCH</v>
          </cell>
          <cell r="Z220" t="str">
            <v>I</v>
          </cell>
          <cell r="AA220" t="str">
            <v>LCH</v>
          </cell>
          <cell r="AB220" t="str">
            <v>LCH</v>
          </cell>
          <cell r="AC220" t="str">
            <v>I</v>
          </cell>
          <cell r="AD220" t="str">
            <v>LCH</v>
          </cell>
          <cell r="AE220" t="str">
            <v>LCH</v>
          </cell>
        </row>
        <row r="221">
          <cell r="A221">
            <v>207</v>
          </cell>
          <cell r="B221" t="str">
            <v>Stockinger-Picker Elisabeth</v>
          </cell>
          <cell r="C221" t="str">
            <v>W</v>
          </cell>
          <cell r="D221">
            <v>27465</v>
          </cell>
          <cell r="E221">
            <v>42806</v>
          </cell>
          <cell r="F221">
            <v>42</v>
          </cell>
          <cell r="G221" t="str">
            <v>Braunau</v>
          </cell>
          <cell r="H221" t="str">
            <v>Österr</v>
          </cell>
          <cell r="I221" t="str">
            <v>STOCKELIS</v>
          </cell>
          <cell r="J221" t="str">
            <v/>
          </cell>
          <cell r="K221">
            <v>3724</v>
          </cell>
          <cell r="N221" t="str">
            <v>I</v>
          </cell>
          <cell r="O221" t="str">
            <v>LCH</v>
          </cell>
          <cell r="P221" t="str">
            <v>LCH</v>
          </cell>
          <cell r="Q221" t="str">
            <v>I</v>
          </cell>
          <cell r="R221" t="str">
            <v>LCH</v>
          </cell>
          <cell r="S221" t="str">
            <v>LCH</v>
          </cell>
          <cell r="T221" t="str">
            <v/>
          </cell>
          <cell r="U221" t="str">
            <v/>
          </cell>
          <cell r="V221" t="str">
            <v/>
          </cell>
          <cell r="W221" t="str">
            <v/>
          </cell>
          <cell r="X221" t="str">
            <v/>
          </cell>
          <cell r="Y221" t="str">
            <v/>
          </cell>
          <cell r="Z221" t="str">
            <v>I</v>
          </cell>
          <cell r="AA221" t="str">
            <v>LCH</v>
          </cell>
          <cell r="AB221" t="str">
            <v>LCH</v>
          </cell>
          <cell r="AC221" t="str">
            <v>I</v>
          </cell>
          <cell r="AD221" t="str">
            <v>LCH</v>
          </cell>
          <cell r="AE221" t="str">
            <v>LCH</v>
          </cell>
        </row>
        <row r="222">
          <cell r="A222">
            <v>208</v>
          </cell>
          <cell r="B222" t="str">
            <v>Seidl Erich</v>
          </cell>
          <cell r="C222" t="str">
            <v>M</v>
          </cell>
          <cell r="D222">
            <v>21986</v>
          </cell>
          <cell r="E222">
            <v>42805</v>
          </cell>
          <cell r="F222">
            <v>57</v>
          </cell>
          <cell r="G222" t="str">
            <v>Salzburg</v>
          </cell>
          <cell r="H222" t="str">
            <v>Österr</v>
          </cell>
          <cell r="I222" t="str">
            <v>SEIDLERIC</v>
          </cell>
          <cell r="J222" t="str">
            <v/>
          </cell>
          <cell r="K222">
            <v>1211</v>
          </cell>
          <cell r="N222" t="str">
            <v>I</v>
          </cell>
          <cell r="O222" t="str">
            <v>LCH</v>
          </cell>
          <cell r="P222" t="str">
            <v>LCH</v>
          </cell>
          <cell r="Q222" t="str">
            <v>I</v>
          </cell>
          <cell r="R222" t="str">
            <v>LCH</v>
          </cell>
          <cell r="S222" t="str">
            <v>LCH</v>
          </cell>
          <cell r="T222" t="str">
            <v>I</v>
          </cell>
          <cell r="U222" t="str">
            <v>LCH</v>
          </cell>
          <cell r="V222" t="str">
            <v>LCH</v>
          </cell>
          <cell r="W222" t="str">
            <v>I</v>
          </cell>
          <cell r="X222" t="str">
            <v>LCH</v>
          </cell>
          <cell r="Y222" t="str">
            <v>LCH</v>
          </cell>
          <cell r="Z222" t="str">
            <v/>
          </cell>
          <cell r="AA222" t="str">
            <v/>
          </cell>
          <cell r="AB222" t="str">
            <v/>
          </cell>
          <cell r="AC222" t="str">
            <v>I</v>
          </cell>
          <cell r="AD222" t="str">
            <v>LCH</v>
          </cell>
          <cell r="AE222" t="str">
            <v>LCH</v>
          </cell>
        </row>
        <row r="223">
          <cell r="A223">
            <v>209</v>
          </cell>
          <cell r="B223" t="str">
            <v>Stockinger Lukas</v>
          </cell>
          <cell r="C223" t="str">
            <v>M</v>
          </cell>
          <cell r="D223">
            <v>34852</v>
          </cell>
          <cell r="E223">
            <v>42888</v>
          </cell>
          <cell r="F223">
            <v>22</v>
          </cell>
          <cell r="G223" t="str">
            <v>Braunau</v>
          </cell>
          <cell r="H223" t="str">
            <v>Österr   </v>
          </cell>
          <cell r="I223" t="str">
            <v>STOCKLUKA</v>
          </cell>
          <cell r="J223" t="str">
            <v/>
          </cell>
          <cell r="K223">
            <v>4580</v>
          </cell>
          <cell r="N223" t="str">
            <v>I</v>
          </cell>
          <cell r="O223" t="str">
            <v>LCH</v>
          </cell>
          <cell r="P223" t="str">
            <v>LCH</v>
          </cell>
          <cell r="Q223" t="str">
            <v>I</v>
          </cell>
          <cell r="R223" t="str">
            <v>LCH</v>
          </cell>
          <cell r="S223" t="str">
            <v>LCH</v>
          </cell>
          <cell r="T223" t="str">
            <v>I</v>
          </cell>
          <cell r="U223" t="str">
            <v>LCH</v>
          </cell>
          <cell r="V223" t="str">
            <v>LCH</v>
          </cell>
          <cell r="W223" t="str">
            <v>I</v>
          </cell>
          <cell r="X223" t="str">
            <v>LCH</v>
          </cell>
          <cell r="Y223" t="str">
            <v>LCH</v>
          </cell>
          <cell r="Z223" t="str">
            <v>I</v>
          </cell>
          <cell r="AA223" t="str">
            <v>LCH</v>
          </cell>
          <cell r="AB223" t="str">
            <v>LCH</v>
          </cell>
          <cell r="AC223" t="str">
            <v>I</v>
          </cell>
          <cell r="AD223" t="str">
            <v>LCH</v>
          </cell>
          <cell r="AE223" t="str">
            <v>LCH</v>
          </cell>
        </row>
        <row r="224">
          <cell r="A224">
            <v>210</v>
          </cell>
          <cell r="B224" t="str">
            <v>Stockinger Thomas</v>
          </cell>
          <cell r="C224" t="str">
            <v>M</v>
          </cell>
          <cell r="D224">
            <v>32923</v>
          </cell>
          <cell r="E224">
            <v>42785</v>
          </cell>
          <cell r="F224">
            <v>27</v>
          </cell>
          <cell r="G224" t="str">
            <v>Braunau</v>
          </cell>
          <cell r="H224" t="str">
            <v>Österr   </v>
          </cell>
          <cell r="I224" t="str">
            <v>STOCKTHOM</v>
          </cell>
          <cell r="J224" t="str">
            <v/>
          </cell>
          <cell r="K224">
            <v>4339</v>
          </cell>
          <cell r="N224" t="str">
            <v>I</v>
          </cell>
          <cell r="O224" t="str">
            <v>LCH</v>
          </cell>
          <cell r="P224" t="str">
            <v>LCH</v>
          </cell>
          <cell r="Q224" t="str">
            <v>I</v>
          </cell>
          <cell r="R224" t="str">
            <v>LCH</v>
          </cell>
          <cell r="S224" t="str">
            <v>LCH</v>
          </cell>
          <cell r="T224" t="str">
            <v>I</v>
          </cell>
          <cell r="U224" t="str">
            <v>LCH</v>
          </cell>
          <cell r="V224" t="str">
            <v>LCH</v>
          </cell>
          <cell r="W224" t="str">
            <v>I</v>
          </cell>
          <cell r="X224" t="str">
            <v>LCH</v>
          </cell>
          <cell r="Y224" t="str">
            <v>LCH</v>
          </cell>
          <cell r="Z224" t="str">
            <v>I</v>
          </cell>
          <cell r="AA224" t="str">
            <v>LCH</v>
          </cell>
          <cell r="AB224" t="str">
            <v>LCH</v>
          </cell>
          <cell r="AC224" t="str">
            <v>I</v>
          </cell>
          <cell r="AD224" t="str">
            <v>LCH</v>
          </cell>
          <cell r="AE224" t="str">
            <v>LCH</v>
          </cell>
        </row>
        <row r="225">
          <cell r="A225">
            <v>211</v>
          </cell>
          <cell r="B225" t="str">
            <v>Strasser Pia</v>
          </cell>
          <cell r="C225" t="str">
            <v>W</v>
          </cell>
          <cell r="D225">
            <v>32475</v>
          </cell>
          <cell r="E225">
            <v>43067</v>
          </cell>
          <cell r="F225">
            <v>29</v>
          </cell>
          <cell r="G225" t="str">
            <v>Salzburg</v>
          </cell>
          <cell r="H225" t="str">
            <v>Österr   </v>
          </cell>
          <cell r="I225" t="str">
            <v>STRASPIA</v>
          </cell>
          <cell r="J225" t="str">
            <v/>
          </cell>
          <cell r="K225">
            <v>4280</v>
          </cell>
          <cell r="N225" t="str">
            <v/>
          </cell>
          <cell r="O225" t="str">
            <v/>
          </cell>
          <cell r="P225" t="str">
            <v/>
          </cell>
          <cell r="Q225" t="str">
            <v/>
          </cell>
          <cell r="R225" t="str">
            <v/>
          </cell>
          <cell r="S225" t="str">
            <v/>
          </cell>
          <cell r="T225" t="str">
            <v/>
          </cell>
          <cell r="U225" t="str">
            <v/>
          </cell>
          <cell r="V225" t="str">
            <v/>
          </cell>
          <cell r="W225" t="str">
            <v/>
          </cell>
          <cell r="X225" t="str">
            <v/>
          </cell>
          <cell r="Y225" t="str">
            <v/>
          </cell>
          <cell r="Z225" t="str">
            <v>I</v>
          </cell>
          <cell r="AA225" t="str">
            <v>LCH</v>
          </cell>
          <cell r="AB225" t="str">
            <v/>
          </cell>
          <cell r="AC225" t="str">
            <v>I</v>
          </cell>
          <cell r="AD225" t="str">
            <v>LCH</v>
          </cell>
          <cell r="AE225" t="str">
            <v>LCH</v>
          </cell>
        </row>
        <row r="226">
          <cell r="A226">
            <v>212</v>
          </cell>
          <cell r="B226" t="str">
            <v>Strasser Simon</v>
          </cell>
          <cell r="C226" t="str">
            <v>M</v>
          </cell>
          <cell r="D226">
            <v>34131</v>
          </cell>
          <cell r="E226">
            <v>42897</v>
          </cell>
          <cell r="F226">
            <v>24</v>
          </cell>
          <cell r="G226" t="str">
            <v>Salzburg</v>
          </cell>
          <cell r="H226" t="str">
            <v>Österr   </v>
          </cell>
          <cell r="I226" t="str">
            <v>STRASSIMO</v>
          </cell>
          <cell r="J226" t="str">
            <v/>
          </cell>
          <cell r="K226">
            <v>4485</v>
          </cell>
          <cell r="N226" t="str">
            <v>I</v>
          </cell>
          <cell r="O226" t="str">
            <v>LCH</v>
          </cell>
          <cell r="P226" t="str">
            <v>LCH</v>
          </cell>
          <cell r="Q226" t="str">
            <v>I</v>
          </cell>
          <cell r="R226" t="str">
            <v>LCH</v>
          </cell>
          <cell r="S226" t="str">
            <v>LCH</v>
          </cell>
          <cell r="T226" t="str">
            <v>I</v>
          </cell>
          <cell r="U226" t="str">
            <v>LCH</v>
          </cell>
          <cell r="V226" t="str">
            <v>LCH</v>
          </cell>
          <cell r="W226" t="str">
            <v>I</v>
          </cell>
          <cell r="X226" t="str">
            <v>LCH</v>
          </cell>
          <cell r="Y226" t="str">
            <v>LCH</v>
          </cell>
          <cell r="Z226" t="str">
            <v>I</v>
          </cell>
          <cell r="AA226" t="str">
            <v>LCH</v>
          </cell>
          <cell r="AB226" t="str">
            <v>LCH</v>
          </cell>
          <cell r="AC226" t="str">
            <v>I</v>
          </cell>
          <cell r="AD226" t="str">
            <v>LCH</v>
          </cell>
          <cell r="AE226" t="str">
            <v>LCH</v>
          </cell>
        </row>
        <row r="227">
          <cell r="A227">
            <v>213</v>
          </cell>
          <cell r="B227" t="str">
            <v>Voggenberger Thomas</v>
          </cell>
          <cell r="C227" t="str">
            <v>M</v>
          </cell>
          <cell r="D227">
            <v>25543</v>
          </cell>
          <cell r="E227">
            <v>43075</v>
          </cell>
          <cell r="F227">
            <v>48</v>
          </cell>
          <cell r="G227" t="str">
            <v>Berndorf/Sbg</v>
          </cell>
          <cell r="H227" t="str">
            <v>Österr</v>
          </cell>
          <cell r="I227" t="str">
            <v>VOGGETHOM</v>
          </cell>
          <cell r="J227" t="str">
            <v/>
          </cell>
          <cell r="K227">
            <v>2892</v>
          </cell>
          <cell r="N227" t="str">
            <v/>
          </cell>
          <cell r="O227" t="str">
            <v/>
          </cell>
          <cell r="P227" t="str">
            <v/>
          </cell>
          <cell r="Q227" t="str">
            <v/>
          </cell>
          <cell r="R227" t="str">
            <v/>
          </cell>
          <cell r="S227" t="str">
            <v/>
          </cell>
          <cell r="T227" t="str">
            <v/>
          </cell>
          <cell r="U227" t="str">
            <v/>
          </cell>
          <cell r="V227" t="str">
            <v/>
          </cell>
          <cell r="W227" t="str">
            <v/>
          </cell>
          <cell r="X227" t="str">
            <v/>
          </cell>
          <cell r="Y227" t="str">
            <v/>
          </cell>
          <cell r="Z227" t="str">
            <v/>
          </cell>
          <cell r="AA227" t="str">
            <v/>
          </cell>
          <cell r="AB227" t="str">
            <v/>
          </cell>
          <cell r="AC227" t="str">
            <v>I</v>
          </cell>
          <cell r="AD227" t="str">
            <v>LCH</v>
          </cell>
          <cell r="AE227" t="str">
            <v>LCH</v>
          </cell>
        </row>
        <row r="228">
          <cell r="A228">
            <v>214</v>
          </cell>
          <cell r="B228" t="str">
            <v>Diana Ciprian</v>
          </cell>
          <cell r="C228" t="str">
            <v>M</v>
          </cell>
          <cell r="D228">
            <v>28934</v>
          </cell>
          <cell r="E228">
            <v>42814</v>
          </cell>
          <cell r="F228">
            <v>38</v>
          </cell>
          <cell r="G228" t="str">
            <v>Oravita/Rumänien</v>
          </cell>
          <cell r="H228" t="str">
            <v>Österr</v>
          </cell>
          <cell r="I228" t="str">
            <v>DIANACIPR</v>
          </cell>
          <cell r="J228" t="str">
            <v/>
          </cell>
          <cell r="K228">
            <v>3825</v>
          </cell>
          <cell r="N228" t="str">
            <v>I</v>
          </cell>
          <cell r="O228" t="str">
            <v>RAN</v>
          </cell>
          <cell r="P228" t="str">
            <v>RAN</v>
          </cell>
          <cell r="Q228" t="str">
            <v>I</v>
          </cell>
          <cell r="R228" t="str">
            <v>RAN</v>
          </cell>
          <cell r="S228" t="str">
            <v>RAN</v>
          </cell>
          <cell r="T228" t="str">
            <v>I</v>
          </cell>
          <cell r="U228" t="str">
            <v>RAN</v>
          </cell>
          <cell r="V228" t="str">
            <v>RAN</v>
          </cell>
          <cell r="W228" t="str">
            <v>I</v>
          </cell>
          <cell r="X228" t="str">
            <v>RAN</v>
          </cell>
          <cell r="Y228" t="str">
            <v>RAN</v>
          </cell>
          <cell r="Z228" t="str">
            <v>I</v>
          </cell>
          <cell r="AA228" t="str">
            <v>RAN</v>
          </cell>
          <cell r="AB228" t="str">
            <v>RAN</v>
          </cell>
          <cell r="AC228" t="str">
            <v>I</v>
          </cell>
          <cell r="AD228" t="str">
            <v>RAN</v>
          </cell>
          <cell r="AE228" t="str">
            <v>RAN</v>
          </cell>
        </row>
        <row r="229">
          <cell r="A229">
            <v>215</v>
          </cell>
          <cell r="B229" t="str">
            <v>Dürnberger Patrick</v>
          </cell>
          <cell r="C229" t="str">
            <v>M</v>
          </cell>
          <cell r="D229">
            <v>34143</v>
          </cell>
          <cell r="E229">
            <v>42909</v>
          </cell>
          <cell r="F229">
            <v>24</v>
          </cell>
          <cell r="G229" t="str">
            <v>Braunau</v>
          </cell>
          <cell r="H229" t="str">
            <v>Österr   </v>
          </cell>
          <cell r="I229" t="str">
            <v>DÜRNBPATR</v>
          </cell>
          <cell r="J229" t="str">
            <v/>
          </cell>
          <cell r="K229">
            <v>4486</v>
          </cell>
          <cell r="N229" t="str">
            <v>I</v>
          </cell>
          <cell r="O229" t="str">
            <v>RAN</v>
          </cell>
          <cell r="P229" t="str">
            <v>RAN</v>
          </cell>
          <cell r="Q229" t="str">
            <v>I</v>
          </cell>
          <cell r="R229" t="str">
            <v>RAN</v>
          </cell>
          <cell r="S229" t="str">
            <v>RAN</v>
          </cell>
          <cell r="T229" t="str">
            <v>I</v>
          </cell>
          <cell r="U229" t="str">
            <v>RAN</v>
          </cell>
          <cell r="V229" t="str">
            <v>RAN</v>
          </cell>
          <cell r="W229" t="str">
            <v>I</v>
          </cell>
          <cell r="X229" t="str">
            <v>RAN</v>
          </cell>
          <cell r="Y229" t="str">
            <v>RAN</v>
          </cell>
          <cell r="Z229" t="str">
            <v>I</v>
          </cell>
          <cell r="AA229" t="str">
            <v>RAN</v>
          </cell>
          <cell r="AB229" t="str">
            <v>RAN</v>
          </cell>
          <cell r="AC229" t="str">
            <v>I</v>
          </cell>
          <cell r="AD229" t="str">
            <v>RAN</v>
          </cell>
          <cell r="AE229" t="str">
            <v>RAN</v>
          </cell>
        </row>
        <row r="230">
          <cell r="A230">
            <v>216</v>
          </cell>
          <cell r="B230" t="str">
            <v>Ecker Gottfried</v>
          </cell>
          <cell r="C230" t="str">
            <v>M</v>
          </cell>
          <cell r="D230">
            <v>23505</v>
          </cell>
          <cell r="E230">
            <v>42863</v>
          </cell>
          <cell r="F230">
            <v>53</v>
          </cell>
          <cell r="G230" t="str">
            <v>Braunau</v>
          </cell>
          <cell r="H230" t="str">
            <v>Österr</v>
          </cell>
          <cell r="I230" t="str">
            <v>ECKERGOTT</v>
          </cell>
          <cell r="J230" t="str">
            <v/>
          </cell>
          <cell r="K230">
            <v>3316</v>
          </cell>
          <cell r="N230" t="str">
            <v>I</v>
          </cell>
          <cell r="O230" t="str">
            <v>RAN</v>
          </cell>
          <cell r="P230" t="str">
            <v>RAN</v>
          </cell>
          <cell r="Q230" t="str">
            <v>I</v>
          </cell>
          <cell r="R230" t="str">
            <v>RAN</v>
          </cell>
          <cell r="S230" t="str">
            <v>RAN</v>
          </cell>
          <cell r="T230" t="str">
            <v>I</v>
          </cell>
          <cell r="U230" t="str">
            <v>RAN</v>
          </cell>
          <cell r="V230" t="str">
            <v>RAN</v>
          </cell>
          <cell r="W230" t="str">
            <v>I</v>
          </cell>
          <cell r="X230" t="str">
            <v>RAN</v>
          </cell>
          <cell r="Y230" t="str">
            <v>RAN</v>
          </cell>
          <cell r="Z230" t="str">
            <v>I</v>
          </cell>
          <cell r="AA230" t="str">
            <v>RAN</v>
          </cell>
          <cell r="AB230" t="str">
            <v>RAN</v>
          </cell>
          <cell r="AC230" t="str">
            <v>I</v>
          </cell>
          <cell r="AD230" t="str">
            <v>RAN</v>
          </cell>
          <cell r="AE230" t="str">
            <v>RAN</v>
          </cell>
        </row>
        <row r="231">
          <cell r="A231">
            <v>217</v>
          </cell>
          <cell r="B231" t="str">
            <v>Esterbauer Franz</v>
          </cell>
          <cell r="C231" t="str">
            <v>M</v>
          </cell>
          <cell r="D231">
            <v>14532</v>
          </cell>
          <cell r="E231">
            <v>43022</v>
          </cell>
          <cell r="F231">
            <v>78</v>
          </cell>
          <cell r="G231" t="str">
            <v>Brunn/Gries</v>
          </cell>
          <cell r="H231" t="str">
            <v>Österr</v>
          </cell>
          <cell r="I231" t="str">
            <v>ESTERFRAN</v>
          </cell>
          <cell r="J231" t="str">
            <v/>
          </cell>
          <cell r="K231">
            <v>1043</v>
          </cell>
          <cell r="N231" t="str">
            <v>I</v>
          </cell>
          <cell r="O231" t="str">
            <v>RAN</v>
          </cell>
          <cell r="P231" t="str">
            <v>RAN</v>
          </cell>
          <cell r="Q231" t="str">
            <v>I</v>
          </cell>
          <cell r="R231" t="str">
            <v>RAN</v>
          </cell>
          <cell r="S231" t="str">
            <v>RAN</v>
          </cell>
          <cell r="T231" t="str">
            <v>I</v>
          </cell>
          <cell r="U231" t="str">
            <v>RAN</v>
          </cell>
          <cell r="V231" t="str">
            <v>RAN</v>
          </cell>
          <cell r="W231" t="str">
            <v>I</v>
          </cell>
          <cell r="X231" t="str">
            <v>RAN</v>
          </cell>
          <cell r="Y231" t="str">
            <v>RAN</v>
          </cell>
          <cell r="Z231" t="str">
            <v>I</v>
          </cell>
          <cell r="AA231" t="str">
            <v>RAN</v>
          </cell>
          <cell r="AB231" t="str">
            <v>RAN</v>
          </cell>
          <cell r="AC231" t="str">
            <v>I</v>
          </cell>
          <cell r="AD231" t="str">
            <v>RAN</v>
          </cell>
          <cell r="AE231" t="str">
            <v>RAN</v>
          </cell>
        </row>
        <row r="232">
          <cell r="A232">
            <v>218</v>
          </cell>
          <cell r="B232" t="str">
            <v>Haberl Josef</v>
          </cell>
          <cell r="C232" t="str">
            <v>M</v>
          </cell>
          <cell r="D232">
            <v>20012</v>
          </cell>
          <cell r="E232">
            <v>43023</v>
          </cell>
          <cell r="F232">
            <v>63</v>
          </cell>
          <cell r="G232" t="str">
            <v>Lauterbah/Sbg</v>
          </cell>
          <cell r="H232" t="str">
            <v>Österr</v>
          </cell>
          <cell r="I232" t="str">
            <v>HABERJOSE</v>
          </cell>
          <cell r="J232" t="str">
            <v/>
          </cell>
          <cell r="K232">
            <v>1369</v>
          </cell>
          <cell r="N232" t="str">
            <v>I</v>
          </cell>
          <cell r="O232" t="str">
            <v>RAN</v>
          </cell>
          <cell r="P232" t="str">
            <v>RAN</v>
          </cell>
          <cell r="Q232" t="str">
            <v>I</v>
          </cell>
          <cell r="R232" t="str">
            <v>RAN</v>
          </cell>
          <cell r="S232" t="str">
            <v>RAN</v>
          </cell>
          <cell r="T232" t="str">
            <v>I</v>
          </cell>
          <cell r="U232" t="str">
            <v>RAN</v>
          </cell>
          <cell r="V232" t="str">
            <v>RAN</v>
          </cell>
          <cell r="W232" t="str">
            <v>I</v>
          </cell>
          <cell r="X232" t="str">
            <v>RAN</v>
          </cell>
          <cell r="Y232" t="str">
            <v>RAN</v>
          </cell>
          <cell r="Z232" t="str">
            <v>I</v>
          </cell>
          <cell r="AA232" t="str">
            <v>RAN</v>
          </cell>
          <cell r="AB232" t="str">
            <v>RAN</v>
          </cell>
          <cell r="AC232" t="str">
            <v>I</v>
          </cell>
          <cell r="AD232" t="str">
            <v>RAN</v>
          </cell>
          <cell r="AE232" t="str">
            <v>RAN</v>
          </cell>
        </row>
        <row r="233">
          <cell r="A233">
            <v>219</v>
          </cell>
          <cell r="B233" t="str">
            <v>Heidecker Daniel</v>
          </cell>
          <cell r="C233" t="str">
            <v>M</v>
          </cell>
          <cell r="D233">
            <v>33248</v>
          </cell>
          <cell r="E233">
            <v>42745</v>
          </cell>
          <cell r="F233">
            <v>26</v>
          </cell>
          <cell r="G233" t="str">
            <v>Braunau</v>
          </cell>
          <cell r="H233" t="str">
            <v>Österr   </v>
          </cell>
          <cell r="I233" t="str">
            <v>HEIDEDANI</v>
          </cell>
          <cell r="J233" t="str">
            <v/>
          </cell>
          <cell r="K233">
            <v>4360</v>
          </cell>
          <cell r="N233" t="str">
            <v/>
          </cell>
          <cell r="O233" t="str">
            <v/>
          </cell>
          <cell r="P233" t="str">
            <v/>
          </cell>
          <cell r="Q233" t="str">
            <v/>
          </cell>
          <cell r="R233" t="str">
            <v/>
          </cell>
          <cell r="S233" t="str">
            <v/>
          </cell>
          <cell r="T233" t="str">
            <v/>
          </cell>
          <cell r="U233" t="str">
            <v/>
          </cell>
          <cell r="V233" t="str">
            <v/>
          </cell>
          <cell r="W233" t="str">
            <v/>
          </cell>
          <cell r="X233" t="str">
            <v/>
          </cell>
          <cell r="Y233" t="str">
            <v/>
          </cell>
          <cell r="Z233" t="str">
            <v/>
          </cell>
          <cell r="AA233" t="str">
            <v/>
          </cell>
          <cell r="AB233" t="str">
            <v/>
          </cell>
          <cell r="AC233" t="str">
            <v>I</v>
          </cell>
          <cell r="AD233" t="str">
            <v>RAN</v>
          </cell>
          <cell r="AE233" t="str">
            <v>RAN</v>
          </cell>
        </row>
        <row r="234">
          <cell r="A234">
            <v>220</v>
          </cell>
          <cell r="B234" t="str">
            <v>Heidecker Roland</v>
          </cell>
          <cell r="C234" t="str">
            <v>M</v>
          </cell>
          <cell r="D234">
            <v>28671</v>
          </cell>
          <cell r="E234">
            <v>42916</v>
          </cell>
          <cell r="F234">
            <v>39</v>
          </cell>
          <cell r="G234" t="str">
            <v>Braunau</v>
          </cell>
          <cell r="H234" t="str">
            <v>Österr</v>
          </cell>
          <cell r="I234" t="str">
            <v>HEIDEROLA</v>
          </cell>
          <cell r="J234" t="str">
            <v/>
          </cell>
          <cell r="K234">
            <v>3844</v>
          </cell>
          <cell r="N234" t="str">
            <v>I</v>
          </cell>
          <cell r="O234" t="str">
            <v>RAN</v>
          </cell>
          <cell r="P234" t="str">
            <v>RAN</v>
          </cell>
          <cell r="Q234" t="str">
            <v>I</v>
          </cell>
          <cell r="R234" t="str">
            <v>RAN</v>
          </cell>
          <cell r="S234" t="str">
            <v>RAN</v>
          </cell>
          <cell r="T234" t="str">
            <v>I</v>
          </cell>
          <cell r="U234" t="str">
            <v>RAN</v>
          </cell>
          <cell r="V234" t="str">
            <v>RAN</v>
          </cell>
          <cell r="W234" t="str">
            <v>I</v>
          </cell>
          <cell r="X234" t="str">
            <v>RAN</v>
          </cell>
          <cell r="Y234" t="str">
            <v>RAN</v>
          </cell>
          <cell r="Z234" t="str">
            <v>I</v>
          </cell>
          <cell r="AA234" t="str">
            <v>RAN</v>
          </cell>
          <cell r="AB234" t="str">
            <v>RAN</v>
          </cell>
          <cell r="AC234" t="str">
            <v>I</v>
          </cell>
          <cell r="AD234" t="str">
            <v>RAN</v>
          </cell>
          <cell r="AE234" t="str">
            <v>RAN</v>
          </cell>
        </row>
        <row r="235">
          <cell r="A235">
            <v>221</v>
          </cell>
          <cell r="B235" t="str">
            <v>Messner Manfred</v>
          </cell>
          <cell r="C235" t="str">
            <v>M</v>
          </cell>
          <cell r="D235">
            <v>22867</v>
          </cell>
          <cell r="E235">
            <v>42956</v>
          </cell>
          <cell r="F235">
            <v>55</v>
          </cell>
          <cell r="G235" t="str">
            <v>Ostermiething</v>
          </cell>
          <cell r="H235" t="str">
            <v>Österr</v>
          </cell>
          <cell r="I235" t="str">
            <v>MESSNMANF</v>
          </cell>
          <cell r="J235" t="str">
            <v/>
          </cell>
          <cell r="K235">
            <v>2567</v>
          </cell>
          <cell r="N235" t="str">
            <v>I</v>
          </cell>
          <cell r="O235" t="str">
            <v>RAN</v>
          </cell>
          <cell r="P235" t="str">
            <v>RAN</v>
          </cell>
          <cell r="Q235" t="str">
            <v>I</v>
          </cell>
          <cell r="R235" t="str">
            <v>RAN</v>
          </cell>
          <cell r="S235" t="str">
            <v>RAN</v>
          </cell>
          <cell r="T235" t="str">
            <v>I</v>
          </cell>
          <cell r="U235" t="str">
            <v>RAN</v>
          </cell>
          <cell r="V235" t="str">
            <v>RAN</v>
          </cell>
          <cell r="W235" t="str">
            <v>I</v>
          </cell>
          <cell r="X235" t="str">
            <v>RAN</v>
          </cell>
          <cell r="Y235" t="str">
            <v>RAN</v>
          </cell>
          <cell r="Z235" t="str">
            <v>I</v>
          </cell>
          <cell r="AA235" t="str">
            <v>RAN</v>
          </cell>
          <cell r="AB235" t="str">
            <v>RAN</v>
          </cell>
          <cell r="AC235" t="str">
            <v>I</v>
          </cell>
          <cell r="AD235" t="str">
            <v>RAN</v>
          </cell>
          <cell r="AE235" t="str">
            <v>RAN</v>
          </cell>
        </row>
        <row r="236">
          <cell r="A236">
            <v>222</v>
          </cell>
          <cell r="B236" t="str">
            <v>Pocza Vajk</v>
          </cell>
          <cell r="C236" t="str">
            <v>M</v>
          </cell>
          <cell r="D236">
            <v>31923</v>
          </cell>
          <cell r="E236">
            <v>42881</v>
          </cell>
          <cell r="F236">
            <v>30</v>
          </cell>
          <cell r="G236" t="str">
            <v>Tatabanya</v>
          </cell>
          <cell r="H236" t="str">
            <v>Ungarn</v>
          </cell>
          <cell r="I236" t="str">
            <v>POCZAVAJK</v>
          </cell>
          <cell r="J236" t="str">
            <v/>
          </cell>
          <cell r="K236">
            <v>4531</v>
          </cell>
          <cell r="N236" t="str">
            <v/>
          </cell>
          <cell r="O236" t="str">
            <v/>
          </cell>
          <cell r="P236" t="str">
            <v/>
          </cell>
          <cell r="Q236" t="str">
            <v/>
          </cell>
          <cell r="R236" t="str">
            <v/>
          </cell>
          <cell r="S236" t="str">
            <v/>
          </cell>
          <cell r="T236" t="str">
            <v/>
          </cell>
          <cell r="U236" t="str">
            <v/>
          </cell>
          <cell r="V236" t="str">
            <v/>
          </cell>
          <cell r="W236" t="str">
            <v/>
          </cell>
          <cell r="X236" t="str">
            <v/>
          </cell>
          <cell r="Y236" t="str">
            <v/>
          </cell>
          <cell r="Z236" t="str">
            <v/>
          </cell>
          <cell r="AA236" t="str">
            <v/>
          </cell>
          <cell r="AB236" t="str">
            <v/>
          </cell>
          <cell r="AC236" t="str">
            <v>A/L</v>
          </cell>
          <cell r="AD236" t="str">
            <v>RAN</v>
          </cell>
          <cell r="AE236" t="str">
            <v>RAN</v>
          </cell>
        </row>
        <row r="237">
          <cell r="A237">
            <v>223</v>
          </cell>
          <cell r="B237" t="str">
            <v>Rehner Philipp</v>
          </cell>
          <cell r="C237" t="str">
            <v>M</v>
          </cell>
          <cell r="D237">
            <v>31125</v>
          </cell>
          <cell r="E237">
            <v>42813</v>
          </cell>
          <cell r="F237">
            <v>32</v>
          </cell>
          <cell r="G237" t="str">
            <v>Braunau</v>
          </cell>
          <cell r="H237" t="str">
            <v>Österr</v>
          </cell>
          <cell r="I237" t="str">
            <v>REHNEPHIL</v>
          </cell>
          <cell r="J237" t="str">
            <v/>
          </cell>
          <cell r="K237">
            <v>4187</v>
          </cell>
          <cell r="N237" t="str">
            <v/>
          </cell>
          <cell r="O237" t="str">
            <v/>
          </cell>
          <cell r="P237" t="str">
            <v/>
          </cell>
          <cell r="Q237" t="str">
            <v/>
          </cell>
          <cell r="R237" t="str">
            <v/>
          </cell>
          <cell r="S237" t="str">
            <v/>
          </cell>
          <cell r="T237" t="str">
            <v/>
          </cell>
          <cell r="U237" t="str">
            <v/>
          </cell>
          <cell r="V237" t="str">
            <v/>
          </cell>
          <cell r="W237" t="str">
            <v/>
          </cell>
          <cell r="X237" t="str">
            <v/>
          </cell>
          <cell r="Y237" t="str">
            <v/>
          </cell>
          <cell r="Z237" t="str">
            <v>I</v>
          </cell>
          <cell r="AA237" t="str">
            <v>RAN</v>
          </cell>
          <cell r="AB237" t="str">
            <v>RAN</v>
          </cell>
          <cell r="AC237" t="str">
            <v>I</v>
          </cell>
          <cell r="AD237" t="str">
            <v>RAN</v>
          </cell>
          <cell r="AE237" t="str">
            <v>RAN</v>
          </cell>
        </row>
        <row r="238">
          <cell r="A238">
            <v>224</v>
          </cell>
          <cell r="B238" t="str">
            <v>Reinthaler Christoph</v>
          </cell>
          <cell r="C238" t="str">
            <v>M</v>
          </cell>
          <cell r="D238">
            <v>34133</v>
          </cell>
          <cell r="E238">
            <v>42899</v>
          </cell>
          <cell r="F238">
            <v>24</v>
          </cell>
          <cell r="G238" t="str">
            <v>Braunau</v>
          </cell>
          <cell r="H238" t="str">
            <v>Österr   </v>
          </cell>
          <cell r="I238" t="str">
            <v>REINTCHRI</v>
          </cell>
          <cell r="J238" t="str">
            <v/>
          </cell>
          <cell r="K238">
            <v>4487</v>
          </cell>
          <cell r="N238" t="str">
            <v>I</v>
          </cell>
          <cell r="O238" t="str">
            <v>RAN</v>
          </cell>
          <cell r="P238" t="str">
            <v>RAN</v>
          </cell>
          <cell r="Q238" t="str">
            <v>I</v>
          </cell>
          <cell r="R238" t="str">
            <v>RAN</v>
          </cell>
          <cell r="S238" t="str">
            <v>RAN</v>
          </cell>
          <cell r="T238" t="str">
            <v>I</v>
          </cell>
          <cell r="U238" t="str">
            <v>RAN</v>
          </cell>
          <cell r="V238" t="str">
            <v>RAN</v>
          </cell>
          <cell r="W238" t="str">
            <v>I</v>
          </cell>
          <cell r="X238" t="str">
            <v>RAN</v>
          </cell>
          <cell r="Y238" t="str">
            <v>RAN</v>
          </cell>
          <cell r="Z238" t="str">
            <v>I</v>
          </cell>
          <cell r="AA238" t="str">
            <v>RAN</v>
          </cell>
          <cell r="AB238" t="str">
            <v>RAN</v>
          </cell>
          <cell r="AC238" t="str">
            <v>I</v>
          </cell>
          <cell r="AD238" t="str">
            <v>RAN</v>
          </cell>
          <cell r="AE238" t="str">
            <v>RAN</v>
          </cell>
        </row>
        <row r="239">
          <cell r="A239">
            <v>225</v>
          </cell>
          <cell r="B239" t="str">
            <v>Reisecker Florian</v>
          </cell>
          <cell r="C239" t="str">
            <v>M</v>
          </cell>
          <cell r="D239">
            <v>34019</v>
          </cell>
          <cell r="E239">
            <v>42785</v>
          </cell>
          <cell r="F239">
            <v>24</v>
          </cell>
          <cell r="G239" t="str">
            <v>Braunau</v>
          </cell>
          <cell r="H239" t="str">
            <v>Österr   </v>
          </cell>
          <cell r="I239" t="str">
            <v>REISEFLOR</v>
          </cell>
          <cell r="J239" t="str">
            <v/>
          </cell>
          <cell r="K239">
            <v>4488</v>
          </cell>
          <cell r="N239" t="str">
            <v>I</v>
          </cell>
          <cell r="O239" t="str">
            <v>RAN</v>
          </cell>
          <cell r="P239" t="str">
            <v>RAN</v>
          </cell>
          <cell r="Q239" t="str">
            <v>I</v>
          </cell>
          <cell r="R239" t="str">
            <v>RAN</v>
          </cell>
          <cell r="S239" t="str">
            <v>RAN</v>
          </cell>
          <cell r="T239" t="str">
            <v>I</v>
          </cell>
          <cell r="U239" t="str">
            <v>RAN</v>
          </cell>
          <cell r="V239" t="str">
            <v>RAN</v>
          </cell>
          <cell r="W239" t="str">
            <v>I</v>
          </cell>
          <cell r="X239" t="str">
            <v>RAN</v>
          </cell>
          <cell r="Y239" t="str">
            <v>RAN</v>
          </cell>
          <cell r="Z239" t="str">
            <v>I</v>
          </cell>
          <cell r="AA239" t="str">
            <v>RAN</v>
          </cell>
          <cell r="AB239" t="str">
            <v>RAN</v>
          </cell>
          <cell r="AC239" t="str">
            <v>I</v>
          </cell>
          <cell r="AD239" t="str">
            <v>RAN</v>
          </cell>
          <cell r="AE239" t="str">
            <v>RAN</v>
          </cell>
        </row>
        <row r="240">
          <cell r="A240">
            <v>226</v>
          </cell>
          <cell r="B240" t="str">
            <v>Sauerlachner Thomas</v>
          </cell>
          <cell r="C240" t="str">
            <v>M</v>
          </cell>
          <cell r="D240">
            <v>33255</v>
          </cell>
          <cell r="E240">
            <v>42752</v>
          </cell>
          <cell r="F240">
            <v>26</v>
          </cell>
          <cell r="G240" t="str">
            <v>Braunau</v>
          </cell>
          <cell r="H240" t="str">
            <v>Österr   </v>
          </cell>
          <cell r="I240" t="str">
            <v>SAUERTHOM</v>
          </cell>
          <cell r="J240" t="str">
            <v/>
          </cell>
          <cell r="K240">
            <v>4359</v>
          </cell>
          <cell r="N240" t="str">
            <v>I</v>
          </cell>
          <cell r="O240" t="str">
            <v>RAN</v>
          </cell>
          <cell r="P240" t="str">
            <v>RAN</v>
          </cell>
          <cell r="Q240" t="str">
            <v>I</v>
          </cell>
          <cell r="R240" t="str">
            <v>RAN</v>
          </cell>
          <cell r="S240" t="str">
            <v>RAN</v>
          </cell>
          <cell r="T240" t="str">
            <v>I</v>
          </cell>
          <cell r="U240" t="str">
            <v>RAN</v>
          </cell>
          <cell r="V240" t="str">
            <v>RAN</v>
          </cell>
          <cell r="W240" t="str">
            <v>I</v>
          </cell>
          <cell r="X240" t="str">
            <v>RAN</v>
          </cell>
          <cell r="Y240" t="str">
            <v>RAN</v>
          </cell>
          <cell r="Z240" t="str">
            <v>I</v>
          </cell>
          <cell r="AA240" t="str">
            <v>RAN</v>
          </cell>
          <cell r="AB240" t="str">
            <v>RAN</v>
          </cell>
          <cell r="AC240" t="str">
            <v>I</v>
          </cell>
          <cell r="AD240" t="str">
            <v>RAN</v>
          </cell>
          <cell r="AE240" t="str">
            <v>RAN</v>
          </cell>
        </row>
        <row r="241">
          <cell r="A241">
            <v>227</v>
          </cell>
          <cell r="B241" t="str">
            <v>Seidl Gerhard</v>
          </cell>
          <cell r="C241" t="str">
            <v>M</v>
          </cell>
          <cell r="D241">
            <v>27226</v>
          </cell>
          <cell r="E241">
            <v>42932</v>
          </cell>
          <cell r="F241">
            <v>43</v>
          </cell>
          <cell r="G241" t="str">
            <v>Vöcklabruck</v>
          </cell>
          <cell r="H241" t="str">
            <v>Österr</v>
          </cell>
          <cell r="I241" t="str">
            <v>SEIDLGERH</v>
          </cell>
          <cell r="J241" t="str">
            <v/>
          </cell>
          <cell r="K241">
            <v>3417</v>
          </cell>
          <cell r="N241" t="str">
            <v/>
          </cell>
          <cell r="O241" t="str">
            <v/>
          </cell>
          <cell r="P241" t="str">
            <v/>
          </cell>
          <cell r="Q241" t="str">
            <v/>
          </cell>
          <cell r="R241" t="str">
            <v/>
          </cell>
          <cell r="S241" t="str">
            <v/>
          </cell>
          <cell r="T241" t="str">
            <v/>
          </cell>
          <cell r="U241" t="str">
            <v/>
          </cell>
          <cell r="V241" t="str">
            <v/>
          </cell>
          <cell r="W241" t="str">
            <v/>
          </cell>
          <cell r="X241" t="str">
            <v/>
          </cell>
          <cell r="Y241" t="str">
            <v/>
          </cell>
          <cell r="Z241" t="str">
            <v>I</v>
          </cell>
          <cell r="AA241" t="str">
            <v>RAN</v>
          </cell>
          <cell r="AB241" t="str">
            <v>RAN</v>
          </cell>
          <cell r="AC241" t="str">
            <v>I</v>
          </cell>
          <cell r="AD241" t="str">
            <v>RAN</v>
          </cell>
          <cell r="AE241" t="str">
            <v>RAN</v>
          </cell>
        </row>
        <row r="242">
          <cell r="A242">
            <v>228</v>
          </cell>
          <cell r="B242" t="str">
            <v>Baminger Jürgen</v>
          </cell>
          <cell r="C242" t="str">
            <v>M</v>
          </cell>
          <cell r="D242">
            <v>34748</v>
          </cell>
          <cell r="E242">
            <v>42784</v>
          </cell>
          <cell r="F242">
            <v>22</v>
          </cell>
          <cell r="G242" t="str">
            <v>Linz</v>
          </cell>
          <cell r="H242" t="str">
            <v>Österr</v>
          </cell>
          <cell r="I242" t="str">
            <v>BAMINJÜRG</v>
          </cell>
          <cell r="J242" t="str">
            <v/>
          </cell>
          <cell r="K242">
            <v>4577</v>
          </cell>
          <cell r="N242" t="str">
            <v>I</v>
          </cell>
          <cell r="O242" t="str">
            <v>VÖE</v>
          </cell>
          <cell r="P242" t="str">
            <v>VÖE</v>
          </cell>
          <cell r="Q242" t="str">
            <v>I</v>
          </cell>
          <cell r="R242" t="str">
            <v>VÖE</v>
          </cell>
          <cell r="S242" t="str">
            <v>VÖE</v>
          </cell>
          <cell r="T242" t="str">
            <v>I</v>
          </cell>
          <cell r="U242" t="str">
            <v>VÖE</v>
          </cell>
          <cell r="V242" t="str">
            <v>VÖE</v>
          </cell>
          <cell r="W242" t="str">
            <v>I</v>
          </cell>
          <cell r="X242" t="str">
            <v>VÖE</v>
          </cell>
          <cell r="Y242" t="str">
            <v>VÖE</v>
          </cell>
          <cell r="Z242" t="str">
            <v>I</v>
          </cell>
          <cell r="AA242" t="str">
            <v>VÖE</v>
          </cell>
          <cell r="AB242" t="str">
            <v>VÖE</v>
          </cell>
          <cell r="AC242" t="str">
            <v>I</v>
          </cell>
          <cell r="AD242" t="str">
            <v>VÖE</v>
          </cell>
          <cell r="AE242" t="str">
            <v>VÖE</v>
          </cell>
        </row>
        <row r="243">
          <cell r="A243">
            <v>229</v>
          </cell>
          <cell r="B243" t="str">
            <v>Brandl Christian Ing.</v>
          </cell>
          <cell r="C243" t="str">
            <v>M</v>
          </cell>
          <cell r="D243">
            <v>21896</v>
          </cell>
          <cell r="E243">
            <v>42716</v>
          </cell>
          <cell r="F243">
            <v>57</v>
          </cell>
          <cell r="G243" t="str">
            <v>Linz</v>
          </cell>
          <cell r="H243" t="str">
            <v>Österr</v>
          </cell>
          <cell r="I243" t="str">
            <v>BRANDCHRI</v>
          </cell>
          <cell r="J243" t="str">
            <v/>
          </cell>
          <cell r="K243">
            <v>4030</v>
          </cell>
          <cell r="N243" t="str">
            <v>I</v>
          </cell>
          <cell r="O243" t="str">
            <v>VÖE</v>
          </cell>
          <cell r="P243" t="str">
            <v>VÖE</v>
          </cell>
          <cell r="Q243" t="str">
            <v>I</v>
          </cell>
          <cell r="R243" t="str">
            <v>VÖE</v>
          </cell>
          <cell r="S243" t="str">
            <v>VÖE</v>
          </cell>
          <cell r="T243" t="str">
            <v>I</v>
          </cell>
          <cell r="U243" t="str">
            <v>VÖE</v>
          </cell>
          <cell r="V243" t="str">
            <v>VÖE</v>
          </cell>
          <cell r="W243" t="str">
            <v>I</v>
          </cell>
          <cell r="X243" t="str">
            <v>VÖE</v>
          </cell>
          <cell r="Y243" t="str">
            <v/>
          </cell>
          <cell r="Z243" t="str">
            <v>I</v>
          </cell>
          <cell r="AA243" t="str">
            <v>VÖE</v>
          </cell>
          <cell r="AB243" t="str">
            <v>VÖE</v>
          </cell>
          <cell r="AC243" t="str">
            <v>I</v>
          </cell>
          <cell r="AD243" t="str">
            <v>VÖE</v>
          </cell>
          <cell r="AE243" t="str">
            <v>VÖE</v>
          </cell>
        </row>
        <row r="244">
          <cell r="A244">
            <v>230</v>
          </cell>
          <cell r="B244" t="str">
            <v>Hofwimmer Klaus, Dipl.Ing.</v>
          </cell>
          <cell r="C244" t="str">
            <v>M</v>
          </cell>
          <cell r="D244">
            <v>25815</v>
          </cell>
          <cell r="E244">
            <v>42982</v>
          </cell>
          <cell r="F244">
            <v>47</v>
          </cell>
          <cell r="G244" t="str">
            <v>Wels</v>
          </cell>
          <cell r="H244" t="str">
            <v>Österr</v>
          </cell>
          <cell r="I244" t="str">
            <v>HOFWIKLAU</v>
          </cell>
          <cell r="J244" t="str">
            <v/>
          </cell>
          <cell r="K244">
            <v>2875</v>
          </cell>
          <cell r="N244" t="str">
            <v/>
          </cell>
          <cell r="O244" t="str">
            <v/>
          </cell>
          <cell r="P244" t="str">
            <v/>
          </cell>
          <cell r="Q244" t="str">
            <v/>
          </cell>
          <cell r="R244" t="str">
            <v/>
          </cell>
          <cell r="S244" t="str">
            <v/>
          </cell>
          <cell r="T244" t="str">
            <v/>
          </cell>
          <cell r="U244" t="str">
            <v/>
          </cell>
          <cell r="V244" t="str">
            <v/>
          </cell>
          <cell r="W244" t="str">
            <v/>
          </cell>
          <cell r="X244" t="str">
            <v/>
          </cell>
          <cell r="Y244" t="str">
            <v/>
          </cell>
          <cell r="Z244" t="str">
            <v>I</v>
          </cell>
          <cell r="AA244" t="str">
            <v>VÖE</v>
          </cell>
          <cell r="AB244" t="str">
            <v>VÖE</v>
          </cell>
          <cell r="AC244" t="str">
            <v>I</v>
          </cell>
          <cell r="AD244" t="str">
            <v>VÖE</v>
          </cell>
          <cell r="AE244" t="str">
            <v>VÖE</v>
          </cell>
        </row>
        <row r="245">
          <cell r="A245">
            <v>231</v>
          </cell>
          <cell r="B245" t="str">
            <v>Kiss Attila</v>
          </cell>
          <cell r="C245" t="str">
            <v>M</v>
          </cell>
          <cell r="D245">
            <v>30958</v>
          </cell>
          <cell r="E245">
            <v>43011</v>
          </cell>
          <cell r="F245">
            <v>33</v>
          </cell>
          <cell r="G245" t="str">
            <v>Miskolc</v>
          </cell>
          <cell r="H245" t="str">
            <v>Ungarn</v>
          </cell>
          <cell r="I245" t="str">
            <v>KISSATTI</v>
          </cell>
          <cell r="J245" t="str">
            <v/>
          </cell>
          <cell r="K245">
            <v>4564</v>
          </cell>
          <cell r="N245" t="str">
            <v/>
          </cell>
          <cell r="O245" t="str">
            <v/>
          </cell>
          <cell r="P245" t="str">
            <v/>
          </cell>
          <cell r="Q245" t="str">
            <v/>
          </cell>
          <cell r="R245" t="str">
            <v/>
          </cell>
          <cell r="S245" t="str">
            <v/>
          </cell>
          <cell r="T245" t="str">
            <v/>
          </cell>
          <cell r="U245" t="str">
            <v/>
          </cell>
          <cell r="V245" t="str">
            <v/>
          </cell>
          <cell r="W245" t="str">
            <v/>
          </cell>
          <cell r="X245" t="str">
            <v/>
          </cell>
          <cell r="Y245" t="str">
            <v/>
          </cell>
          <cell r="Z245" t="str">
            <v/>
          </cell>
          <cell r="AA245" t="str">
            <v/>
          </cell>
          <cell r="AB245" t="str">
            <v/>
          </cell>
          <cell r="AC245" t="str">
            <v>A/L</v>
          </cell>
          <cell r="AD245" t="str">
            <v>VÖE</v>
          </cell>
          <cell r="AE245" t="str">
            <v>VÖE</v>
          </cell>
        </row>
        <row r="246">
          <cell r="A246">
            <v>232</v>
          </cell>
          <cell r="B246" t="str">
            <v>Klebl Josef</v>
          </cell>
          <cell r="C246" t="str">
            <v>M</v>
          </cell>
          <cell r="D246">
            <v>14288</v>
          </cell>
          <cell r="E246">
            <v>42778</v>
          </cell>
          <cell r="F246">
            <v>78</v>
          </cell>
          <cell r="G246" t="str">
            <v>Linz</v>
          </cell>
          <cell r="H246" t="str">
            <v>Österr</v>
          </cell>
          <cell r="I246" t="str">
            <v>KLEBLJOSE</v>
          </cell>
          <cell r="J246" t="str">
            <v/>
          </cell>
          <cell r="K246">
            <v>772</v>
          </cell>
          <cell r="N246" t="str">
            <v>I</v>
          </cell>
          <cell r="O246" t="str">
            <v>VÖE</v>
          </cell>
          <cell r="P246" t="str">
            <v>VÖE</v>
          </cell>
          <cell r="Q246" t="str">
            <v>I</v>
          </cell>
          <cell r="R246" t="str">
            <v>VÖE</v>
          </cell>
          <cell r="S246" t="str">
            <v>VÖE</v>
          </cell>
          <cell r="T246" t="str">
            <v>I</v>
          </cell>
          <cell r="U246" t="str">
            <v>VÖE</v>
          </cell>
          <cell r="V246" t="str">
            <v>VÖE</v>
          </cell>
          <cell r="W246" t="str">
            <v>I</v>
          </cell>
          <cell r="X246" t="str">
            <v>VÖE</v>
          </cell>
          <cell r="Y246" t="str">
            <v>VÖE</v>
          </cell>
          <cell r="Z246" t="str">
            <v>I</v>
          </cell>
          <cell r="AA246" t="str">
            <v>VÖE</v>
          </cell>
          <cell r="AB246" t="str">
            <v>VÖE</v>
          </cell>
          <cell r="AC246" t="str">
            <v>I</v>
          </cell>
          <cell r="AD246" t="str">
            <v>VÖE</v>
          </cell>
          <cell r="AE246" t="str">
            <v>VÖE</v>
          </cell>
        </row>
        <row r="247">
          <cell r="A247">
            <v>233</v>
          </cell>
          <cell r="B247" t="str">
            <v>Klebl Siegfried</v>
          </cell>
          <cell r="C247" t="str">
            <v>M</v>
          </cell>
          <cell r="D247">
            <v>24169</v>
          </cell>
          <cell r="E247">
            <v>42797</v>
          </cell>
          <cell r="F247">
            <v>51</v>
          </cell>
          <cell r="G247" t="str">
            <v>Linz</v>
          </cell>
          <cell r="H247" t="str">
            <v>Österr</v>
          </cell>
          <cell r="I247" t="str">
            <v>KLEBLSIEG</v>
          </cell>
          <cell r="J247" t="str">
            <v/>
          </cell>
          <cell r="K247">
            <v>2406</v>
          </cell>
          <cell r="N247" t="str">
            <v>I</v>
          </cell>
          <cell r="O247" t="str">
            <v>VÖE</v>
          </cell>
          <cell r="P247" t="str">
            <v>VÖE</v>
          </cell>
          <cell r="Q247" t="str">
            <v>I</v>
          </cell>
          <cell r="R247" t="str">
            <v>VÖE</v>
          </cell>
          <cell r="S247" t="str">
            <v/>
          </cell>
          <cell r="T247" t="str">
            <v>I</v>
          </cell>
          <cell r="U247" t="str">
            <v>VÖE</v>
          </cell>
          <cell r="V247" t="str">
            <v/>
          </cell>
          <cell r="W247" t="str">
            <v/>
          </cell>
          <cell r="X247" t="str">
            <v/>
          </cell>
          <cell r="Y247" t="str">
            <v/>
          </cell>
          <cell r="Z247" t="str">
            <v/>
          </cell>
          <cell r="AA247" t="str">
            <v/>
          </cell>
          <cell r="AB247" t="str">
            <v/>
          </cell>
          <cell r="AC247" t="str">
            <v>I</v>
          </cell>
          <cell r="AD247" t="str">
            <v>VÖE</v>
          </cell>
          <cell r="AE247" t="str">
            <v>BUK</v>
          </cell>
        </row>
        <row r="248">
          <cell r="A248">
            <v>234</v>
          </cell>
          <cell r="B248" t="str">
            <v>Krejci Heinz</v>
          </cell>
          <cell r="C248" t="str">
            <v>M</v>
          </cell>
          <cell r="D248">
            <v>21267</v>
          </cell>
          <cell r="E248">
            <v>42817</v>
          </cell>
          <cell r="F248">
            <v>59</v>
          </cell>
          <cell r="G248" t="str">
            <v>Linz</v>
          </cell>
          <cell r="H248" t="str">
            <v>Österr</v>
          </cell>
          <cell r="I248" t="str">
            <v>KREJCHEIN</v>
          </cell>
          <cell r="J248" t="str">
            <v/>
          </cell>
          <cell r="K248">
            <v>977</v>
          </cell>
          <cell r="N248" t="str">
            <v>I</v>
          </cell>
          <cell r="O248" t="str">
            <v>VÖE</v>
          </cell>
          <cell r="P248" t="str">
            <v>VÖE</v>
          </cell>
          <cell r="Q248" t="str">
            <v>I</v>
          </cell>
          <cell r="R248" t="str">
            <v>VÖE</v>
          </cell>
          <cell r="S248" t="str">
            <v>VÖE</v>
          </cell>
          <cell r="T248" t="str">
            <v>I</v>
          </cell>
          <cell r="U248" t="str">
            <v>VÖE</v>
          </cell>
          <cell r="V248" t="str">
            <v>VÖE</v>
          </cell>
          <cell r="W248" t="str">
            <v>I</v>
          </cell>
          <cell r="X248" t="str">
            <v>VÖE</v>
          </cell>
          <cell r="Y248" t="str">
            <v>VÖE</v>
          </cell>
          <cell r="Z248" t="str">
            <v>I</v>
          </cell>
          <cell r="AA248" t="str">
            <v>VÖE</v>
          </cell>
          <cell r="AB248" t="str">
            <v>VÖE</v>
          </cell>
          <cell r="AC248" t="str">
            <v>I</v>
          </cell>
          <cell r="AD248" t="str">
            <v>VÖE</v>
          </cell>
          <cell r="AE248" t="str">
            <v>VÖE</v>
          </cell>
        </row>
        <row r="249">
          <cell r="A249">
            <v>235</v>
          </cell>
          <cell r="B249" t="str">
            <v>Langweil Arpad</v>
          </cell>
          <cell r="C249" t="str">
            <v>M</v>
          </cell>
          <cell r="D249">
            <v>23472</v>
          </cell>
          <cell r="E249">
            <v>42830</v>
          </cell>
          <cell r="F249">
            <v>53</v>
          </cell>
          <cell r="G249" t="str">
            <v>Linz</v>
          </cell>
          <cell r="H249" t="str">
            <v>Österr</v>
          </cell>
          <cell r="I249" t="str">
            <v>LANGWARPA</v>
          </cell>
          <cell r="J249" t="str">
            <v/>
          </cell>
          <cell r="K249">
            <v>4032</v>
          </cell>
          <cell r="N249" t="str">
            <v>I</v>
          </cell>
          <cell r="O249" t="str">
            <v>VÖE</v>
          </cell>
          <cell r="P249" t="str">
            <v>VÖE</v>
          </cell>
          <cell r="Q249" t="str">
            <v>I</v>
          </cell>
          <cell r="R249" t="str">
            <v>VÖE</v>
          </cell>
          <cell r="S249" t="str">
            <v>VÖE</v>
          </cell>
          <cell r="T249" t="str">
            <v>I</v>
          </cell>
          <cell r="U249" t="str">
            <v>VÖE</v>
          </cell>
          <cell r="V249" t="str">
            <v>VÖE</v>
          </cell>
          <cell r="W249" t="str">
            <v>I</v>
          </cell>
          <cell r="X249" t="str">
            <v>VÖE</v>
          </cell>
          <cell r="Y249" t="str">
            <v>VÖE</v>
          </cell>
          <cell r="Z249" t="str">
            <v>I</v>
          </cell>
          <cell r="AA249" t="str">
            <v>VÖE</v>
          </cell>
          <cell r="AB249" t="str">
            <v>VÖE</v>
          </cell>
          <cell r="AC249" t="str">
            <v>I</v>
          </cell>
          <cell r="AD249" t="str">
            <v>VÖE</v>
          </cell>
          <cell r="AE249" t="str">
            <v>VÖE</v>
          </cell>
        </row>
        <row r="250">
          <cell r="A250">
            <v>236</v>
          </cell>
          <cell r="B250" t="str">
            <v>Limberger Herwig, Ing.</v>
          </cell>
          <cell r="C250" t="str">
            <v>M</v>
          </cell>
          <cell r="D250">
            <v>25384</v>
          </cell>
          <cell r="E250">
            <v>42916</v>
          </cell>
          <cell r="F250">
            <v>48</v>
          </cell>
          <cell r="G250" t="str">
            <v>Linz</v>
          </cell>
          <cell r="H250" t="str">
            <v>Österr</v>
          </cell>
          <cell r="I250" t="str">
            <v>LIMBEHERW</v>
          </cell>
          <cell r="J250" t="str">
            <v/>
          </cell>
          <cell r="K250">
            <v>4031</v>
          </cell>
          <cell r="N250" t="str">
            <v>I</v>
          </cell>
          <cell r="O250" t="str">
            <v>VÖE</v>
          </cell>
          <cell r="P250" t="str">
            <v>VÖE</v>
          </cell>
          <cell r="Q250" t="str">
            <v>I</v>
          </cell>
          <cell r="R250" t="str">
            <v>VÖE</v>
          </cell>
          <cell r="S250" t="str">
            <v>VÖE</v>
          </cell>
          <cell r="T250" t="str">
            <v>I</v>
          </cell>
          <cell r="U250" t="str">
            <v>VÖE</v>
          </cell>
          <cell r="V250" t="str">
            <v>VÖE</v>
          </cell>
          <cell r="W250" t="str">
            <v>I</v>
          </cell>
          <cell r="X250" t="str">
            <v>VÖE</v>
          </cell>
          <cell r="Y250" t="str">
            <v>VÖE</v>
          </cell>
          <cell r="Z250" t="str">
            <v>I</v>
          </cell>
          <cell r="AA250" t="str">
            <v>VÖE</v>
          </cell>
          <cell r="AB250" t="str">
            <v>VÖE</v>
          </cell>
          <cell r="AC250" t="str">
            <v>I</v>
          </cell>
          <cell r="AD250" t="str">
            <v>VÖE</v>
          </cell>
          <cell r="AE250" t="str">
            <v>VÖE</v>
          </cell>
        </row>
        <row r="251">
          <cell r="A251">
            <v>237</v>
          </cell>
          <cell r="B251" t="str">
            <v>Manninger Patrick</v>
          </cell>
          <cell r="C251" t="str">
            <v>M</v>
          </cell>
          <cell r="D251">
            <v>32705</v>
          </cell>
          <cell r="E251">
            <v>42932</v>
          </cell>
          <cell r="F251">
            <v>28</v>
          </cell>
          <cell r="G251" t="str">
            <v>Wien</v>
          </cell>
          <cell r="H251" t="str">
            <v>Österr</v>
          </cell>
          <cell r="I251" t="str">
            <v>MANNIPATR</v>
          </cell>
          <cell r="J251" t="str">
            <v/>
          </cell>
          <cell r="K251">
            <v>4342</v>
          </cell>
          <cell r="N251" t="str">
            <v>I</v>
          </cell>
          <cell r="O251" t="str">
            <v>PRE</v>
          </cell>
          <cell r="P251" t="str">
            <v>PRE</v>
          </cell>
          <cell r="Q251" t="str">
            <v>I</v>
          </cell>
          <cell r="R251" t="str">
            <v>PRE</v>
          </cell>
          <cell r="S251" t="str">
            <v>PRE</v>
          </cell>
          <cell r="T251" t="str">
            <v>I</v>
          </cell>
          <cell r="U251" t="str">
            <v>VÖD</v>
          </cell>
          <cell r="V251" t="str">
            <v>VÖD</v>
          </cell>
          <cell r="W251" t="str">
            <v>I</v>
          </cell>
          <cell r="X251" t="str">
            <v>VÖD</v>
          </cell>
          <cell r="Y251" t="str">
            <v>VÖD</v>
          </cell>
          <cell r="Z251" t="str">
            <v>I</v>
          </cell>
          <cell r="AA251" t="str">
            <v>VÖD</v>
          </cell>
          <cell r="AB251" t="str">
            <v>VÖD</v>
          </cell>
          <cell r="AC251" t="str">
            <v>I</v>
          </cell>
          <cell r="AD251" t="str">
            <v>VÖE</v>
          </cell>
          <cell r="AE251" t="str">
            <v>VÖE</v>
          </cell>
        </row>
        <row r="252">
          <cell r="A252">
            <v>238</v>
          </cell>
          <cell r="B252" t="str">
            <v>Michalicka Erik</v>
          </cell>
          <cell r="C252" t="str">
            <v>M</v>
          </cell>
          <cell r="D252">
            <v>35078</v>
          </cell>
          <cell r="E252">
            <v>42749</v>
          </cell>
          <cell r="F252">
            <v>21</v>
          </cell>
          <cell r="H252" t="str">
            <v>Österr</v>
          </cell>
          <cell r="I252" t="str">
            <v>MICHAERIK</v>
          </cell>
          <cell r="J252" t="str">
            <v/>
          </cell>
          <cell r="N252" t="str">
            <v/>
          </cell>
          <cell r="O252" t="str">
            <v/>
          </cell>
          <cell r="P252" t="str">
            <v/>
          </cell>
          <cell r="Q252" t="str">
            <v/>
          </cell>
          <cell r="R252" t="str">
            <v/>
          </cell>
          <cell r="S252" t="str">
            <v/>
          </cell>
          <cell r="T252" t="str">
            <v/>
          </cell>
          <cell r="U252" t="str">
            <v/>
          </cell>
          <cell r="V252" t="str">
            <v/>
          </cell>
          <cell r="W252" t="str">
            <v/>
          </cell>
          <cell r="X252" t="str">
            <v/>
          </cell>
          <cell r="Y252" t="str">
            <v/>
          </cell>
          <cell r="Z252" t="str">
            <v/>
          </cell>
          <cell r="AA252" t="str">
            <v/>
          </cell>
          <cell r="AB252" t="str">
            <v/>
          </cell>
          <cell r="AC252" t="str">
            <v>I</v>
          </cell>
          <cell r="AD252" t="str">
            <v>VÖE</v>
          </cell>
          <cell r="AE252" t="str">
            <v>VÖE</v>
          </cell>
        </row>
        <row r="253">
          <cell r="A253">
            <v>239</v>
          </cell>
          <cell r="B253" t="str">
            <v>Littringer Manuel</v>
          </cell>
          <cell r="C253" t="str">
            <v>M</v>
          </cell>
          <cell r="D253">
            <v>33215</v>
          </cell>
          <cell r="E253">
            <v>43077</v>
          </cell>
          <cell r="F253">
            <v>27</v>
          </cell>
          <cell r="G253" t="str">
            <v>Linz</v>
          </cell>
          <cell r="H253" t="str">
            <v>Österr   </v>
          </cell>
          <cell r="I253" t="str">
            <v>LITTRMANU</v>
          </cell>
          <cell r="J253" t="str">
            <v/>
          </cell>
          <cell r="K253">
            <v>4318</v>
          </cell>
          <cell r="N253" t="str">
            <v>I</v>
          </cell>
          <cell r="O253" t="str">
            <v>VÖE</v>
          </cell>
          <cell r="P253" t="str">
            <v>VÖE</v>
          </cell>
          <cell r="Q253" t="str">
            <v>I</v>
          </cell>
          <cell r="R253" t="str">
            <v>VÖE</v>
          </cell>
          <cell r="S253" t="str">
            <v>VÖE</v>
          </cell>
          <cell r="T253" t="str">
            <v>I</v>
          </cell>
          <cell r="U253" t="str">
            <v>VÖE</v>
          </cell>
          <cell r="V253" t="str">
            <v>VÖE</v>
          </cell>
          <cell r="W253" t="str">
            <v>I</v>
          </cell>
          <cell r="X253" t="str">
            <v>VÖE</v>
          </cell>
          <cell r="Y253" t="str">
            <v>VÖE</v>
          </cell>
          <cell r="Z253" t="str">
            <v>I</v>
          </cell>
          <cell r="AA253" t="str">
            <v>VÖE</v>
          </cell>
          <cell r="AB253" t="str">
            <v>VÖE</v>
          </cell>
          <cell r="AC253" t="str">
            <v>I</v>
          </cell>
          <cell r="AD253" t="str">
            <v>VÖE</v>
          </cell>
          <cell r="AE253" t="str">
            <v>VÖE</v>
          </cell>
        </row>
        <row r="254">
          <cell r="A254">
            <v>240</v>
          </cell>
          <cell r="B254" t="str">
            <v>Modrey Manfred</v>
          </cell>
          <cell r="C254" t="str">
            <v>M</v>
          </cell>
          <cell r="D254">
            <v>21096</v>
          </cell>
          <cell r="E254">
            <v>43011</v>
          </cell>
          <cell r="F254">
            <v>60</v>
          </cell>
          <cell r="G254" t="str">
            <v>Linz</v>
          </cell>
          <cell r="H254" t="str">
            <v>Österr</v>
          </cell>
          <cell r="I254" t="str">
            <v>MODREMANF</v>
          </cell>
          <cell r="J254" t="str">
            <v/>
          </cell>
          <cell r="K254">
            <v>779</v>
          </cell>
          <cell r="N254" t="str">
            <v>I</v>
          </cell>
          <cell r="O254" t="str">
            <v>VÖE</v>
          </cell>
          <cell r="P254" t="str">
            <v>VÖE</v>
          </cell>
          <cell r="Q254" t="str">
            <v>I</v>
          </cell>
          <cell r="R254" t="str">
            <v>VÖE</v>
          </cell>
          <cell r="S254" t="str">
            <v>VÖE</v>
          </cell>
          <cell r="T254" t="str">
            <v>I</v>
          </cell>
          <cell r="U254" t="str">
            <v>VÖE</v>
          </cell>
          <cell r="V254" t="str">
            <v>VÖE</v>
          </cell>
          <cell r="W254" t="str">
            <v>I</v>
          </cell>
          <cell r="X254" t="str">
            <v>VÖE</v>
          </cell>
          <cell r="Y254" t="str">
            <v>VÖE</v>
          </cell>
          <cell r="Z254" t="str">
            <v>I</v>
          </cell>
          <cell r="AA254" t="str">
            <v>VÖE</v>
          </cell>
          <cell r="AB254" t="str">
            <v>VÖE</v>
          </cell>
          <cell r="AC254" t="str">
            <v>I</v>
          </cell>
          <cell r="AD254" t="str">
            <v>VÖE</v>
          </cell>
          <cell r="AE254" t="str">
            <v>VÖE</v>
          </cell>
        </row>
        <row r="255">
          <cell r="A255">
            <v>241</v>
          </cell>
          <cell r="B255" t="str">
            <v>Modrey Manuel</v>
          </cell>
          <cell r="C255" t="str">
            <v>M</v>
          </cell>
          <cell r="D255">
            <v>30100</v>
          </cell>
          <cell r="E255">
            <v>42884</v>
          </cell>
          <cell r="F255">
            <v>35</v>
          </cell>
          <cell r="G255" t="str">
            <v>Linz</v>
          </cell>
          <cell r="H255" t="str">
            <v>Österr</v>
          </cell>
          <cell r="I255" t="str">
            <v>MODREMANU</v>
          </cell>
          <cell r="J255" t="str">
            <v/>
          </cell>
          <cell r="K255">
            <v>3984</v>
          </cell>
          <cell r="N255" t="str">
            <v>I</v>
          </cell>
          <cell r="O255" t="str">
            <v>VÖE</v>
          </cell>
          <cell r="P255" t="str">
            <v>VÖE</v>
          </cell>
          <cell r="Q255" t="str">
            <v>I</v>
          </cell>
          <cell r="R255" t="str">
            <v>VÖE</v>
          </cell>
          <cell r="S255" t="str">
            <v>VÖE</v>
          </cell>
          <cell r="T255" t="str">
            <v>I</v>
          </cell>
          <cell r="U255" t="str">
            <v>VÖE</v>
          </cell>
          <cell r="V255" t="str">
            <v>VÖE</v>
          </cell>
          <cell r="W255" t="str">
            <v>I</v>
          </cell>
          <cell r="X255" t="str">
            <v>RAN</v>
          </cell>
          <cell r="Y255" t="str">
            <v>RAN</v>
          </cell>
          <cell r="Z255" t="str">
            <v>I</v>
          </cell>
          <cell r="AA255" t="str">
            <v>VÖE</v>
          </cell>
          <cell r="AB255" t="str">
            <v>VÖE</v>
          </cell>
          <cell r="AC255" t="str">
            <v>I</v>
          </cell>
          <cell r="AD255" t="str">
            <v>VÖE</v>
          </cell>
          <cell r="AE255" t="str">
            <v>VÖE</v>
          </cell>
        </row>
        <row r="256">
          <cell r="A256">
            <v>242</v>
          </cell>
          <cell r="B256" t="str">
            <v>Nowak Anita</v>
          </cell>
          <cell r="C256" t="str">
            <v>W</v>
          </cell>
          <cell r="D256">
            <v>30113</v>
          </cell>
          <cell r="E256">
            <v>42897</v>
          </cell>
          <cell r="F256">
            <v>35</v>
          </cell>
          <cell r="G256" t="str">
            <v>Linz</v>
          </cell>
          <cell r="H256" t="str">
            <v>Österr</v>
          </cell>
          <cell r="I256" t="str">
            <v>NOWAKANIT</v>
          </cell>
          <cell r="J256" t="str">
            <v/>
          </cell>
          <cell r="K256">
            <v>3983</v>
          </cell>
          <cell r="N256" t="str">
            <v>I</v>
          </cell>
          <cell r="O256" t="str">
            <v>VÖE</v>
          </cell>
          <cell r="P256" t="str">
            <v>VÖE</v>
          </cell>
          <cell r="Q256" t="str">
            <v>I</v>
          </cell>
          <cell r="R256" t="str">
            <v>VÖE</v>
          </cell>
          <cell r="S256" t="str">
            <v>VÖE</v>
          </cell>
          <cell r="T256" t="str">
            <v>I</v>
          </cell>
          <cell r="U256" t="str">
            <v>VÖE</v>
          </cell>
          <cell r="V256" t="str">
            <v>VÖE</v>
          </cell>
          <cell r="W256" t="str">
            <v>I</v>
          </cell>
          <cell r="X256" t="str">
            <v>VÖE</v>
          </cell>
          <cell r="Y256" t="str">
            <v/>
          </cell>
          <cell r="Z256" t="str">
            <v>I</v>
          </cell>
          <cell r="AA256" t="str">
            <v>VÖE</v>
          </cell>
          <cell r="AB256" t="str">
            <v/>
          </cell>
          <cell r="AC256" t="str">
            <v>I</v>
          </cell>
          <cell r="AD256" t="str">
            <v>VÖE</v>
          </cell>
          <cell r="AE256" t="str">
            <v>VÖE</v>
          </cell>
        </row>
        <row r="257">
          <cell r="A257">
            <v>243</v>
          </cell>
          <cell r="B257" t="str">
            <v>Peitl Manuel</v>
          </cell>
          <cell r="C257" t="str">
            <v>M</v>
          </cell>
          <cell r="D257">
            <v>33571</v>
          </cell>
          <cell r="E257">
            <v>43068</v>
          </cell>
          <cell r="F257">
            <v>26</v>
          </cell>
          <cell r="G257" t="str">
            <v>Linz</v>
          </cell>
          <cell r="H257" t="str">
            <v>Österr</v>
          </cell>
          <cell r="I257" t="str">
            <v>PEITLMANU</v>
          </cell>
          <cell r="J257" t="str">
            <v/>
          </cell>
          <cell r="K257">
            <v>4435</v>
          </cell>
          <cell r="N257" t="str">
            <v>I</v>
          </cell>
          <cell r="O257" t="str">
            <v>VÖE</v>
          </cell>
          <cell r="P257" t="str">
            <v>VÖE</v>
          </cell>
          <cell r="Q257" t="str">
            <v>I</v>
          </cell>
          <cell r="R257" t="str">
            <v>VÖE</v>
          </cell>
          <cell r="S257" t="str">
            <v>VÖE</v>
          </cell>
          <cell r="T257" t="str">
            <v>I</v>
          </cell>
          <cell r="U257" t="str">
            <v>VÖE</v>
          </cell>
          <cell r="V257" t="str">
            <v>VÖE</v>
          </cell>
          <cell r="W257" t="str">
            <v>I</v>
          </cell>
          <cell r="X257" t="str">
            <v>VÖE</v>
          </cell>
          <cell r="Y257" t="str">
            <v>VÖE</v>
          </cell>
          <cell r="Z257" t="str">
            <v>I</v>
          </cell>
          <cell r="AA257" t="str">
            <v>VÖE</v>
          </cell>
          <cell r="AB257" t="str">
            <v>VÖE</v>
          </cell>
          <cell r="AC257" t="str">
            <v>I</v>
          </cell>
          <cell r="AD257" t="str">
            <v>VÖE</v>
          </cell>
          <cell r="AE257" t="str">
            <v>VÖE</v>
          </cell>
        </row>
        <row r="258">
          <cell r="A258">
            <v>244</v>
          </cell>
          <cell r="B258" t="str">
            <v>Pfaffenberger Martin</v>
          </cell>
          <cell r="C258" t="str">
            <v>M</v>
          </cell>
          <cell r="D258">
            <v>27102</v>
          </cell>
          <cell r="E258">
            <v>42808</v>
          </cell>
          <cell r="F258">
            <v>43</v>
          </cell>
          <cell r="G258" t="str">
            <v>Wels</v>
          </cell>
          <cell r="H258" t="str">
            <v>Österr</v>
          </cell>
          <cell r="I258" t="str">
            <v>PFAFFMART</v>
          </cell>
          <cell r="J258" t="str">
            <v/>
          </cell>
          <cell r="K258">
            <v>3244</v>
          </cell>
          <cell r="N258" t="str">
            <v>I</v>
          </cell>
          <cell r="O258" t="str">
            <v>LCH</v>
          </cell>
          <cell r="P258" t="str">
            <v>LCH</v>
          </cell>
          <cell r="Q258" t="str">
            <v>I</v>
          </cell>
          <cell r="R258" t="str">
            <v>LCH</v>
          </cell>
          <cell r="S258" t="str">
            <v>LCH</v>
          </cell>
          <cell r="T258" t="str">
            <v>I</v>
          </cell>
          <cell r="U258" t="str">
            <v>LCH</v>
          </cell>
          <cell r="V258" t="str">
            <v>LCH</v>
          </cell>
          <cell r="W258" t="str">
            <v>I</v>
          </cell>
          <cell r="X258" t="str">
            <v>VÖE</v>
          </cell>
          <cell r="Y258" t="str">
            <v>VÖE</v>
          </cell>
          <cell r="Z258" t="str">
            <v>I</v>
          </cell>
          <cell r="AA258" t="str">
            <v>VÖE</v>
          </cell>
          <cell r="AB258" t="str">
            <v>VÖE</v>
          </cell>
          <cell r="AC258" t="str">
            <v>I</v>
          </cell>
          <cell r="AD258" t="str">
            <v>VÖE</v>
          </cell>
          <cell r="AE258" t="str">
            <v>VÖE</v>
          </cell>
        </row>
        <row r="259">
          <cell r="A259">
            <v>245</v>
          </cell>
          <cell r="B259" t="str">
            <v>Pichler Mario</v>
          </cell>
          <cell r="C259" t="str">
            <v>M</v>
          </cell>
          <cell r="D259">
            <v>30123</v>
          </cell>
          <cell r="E259">
            <v>42907</v>
          </cell>
          <cell r="F259">
            <v>35</v>
          </cell>
          <cell r="G259" t="str">
            <v>Wien</v>
          </cell>
          <cell r="H259" t="str">
            <v>Österr</v>
          </cell>
          <cell r="I259" t="str">
            <v>PICHLMARI</v>
          </cell>
          <cell r="J259" t="str">
            <v/>
          </cell>
          <cell r="K259">
            <v>4073</v>
          </cell>
          <cell r="N259" t="str">
            <v/>
          </cell>
          <cell r="O259" t="str">
            <v/>
          </cell>
          <cell r="P259" t="str">
            <v/>
          </cell>
          <cell r="Q259" t="str">
            <v/>
          </cell>
          <cell r="R259" t="str">
            <v/>
          </cell>
          <cell r="S259" t="str">
            <v/>
          </cell>
          <cell r="T259" t="str">
            <v/>
          </cell>
          <cell r="U259" t="str">
            <v/>
          </cell>
          <cell r="V259" t="str">
            <v/>
          </cell>
          <cell r="W259" t="str">
            <v>I</v>
          </cell>
          <cell r="X259" t="str">
            <v>VÖE</v>
          </cell>
          <cell r="Y259" t="str">
            <v>VÖE</v>
          </cell>
          <cell r="Z259" t="str">
            <v>I</v>
          </cell>
          <cell r="AA259" t="str">
            <v>VÖE</v>
          </cell>
          <cell r="AB259" t="str">
            <v>VÖE</v>
          </cell>
          <cell r="AC259" t="str">
            <v>I</v>
          </cell>
          <cell r="AD259" t="str">
            <v>VÖE</v>
          </cell>
          <cell r="AE259" t="str">
            <v>VÖE</v>
          </cell>
        </row>
        <row r="260">
          <cell r="A260">
            <v>246</v>
          </cell>
          <cell r="B260" t="str">
            <v>Pögl Adolf</v>
          </cell>
          <cell r="C260" t="str">
            <v>M</v>
          </cell>
          <cell r="D260">
            <v>13870</v>
          </cell>
          <cell r="E260">
            <v>42725</v>
          </cell>
          <cell r="F260">
            <v>79</v>
          </cell>
          <cell r="G260" t="str">
            <v>Seekirchen/Sbg</v>
          </cell>
          <cell r="H260" t="str">
            <v>Österr</v>
          </cell>
          <cell r="I260" t="str">
            <v>PÖGLADOL</v>
          </cell>
          <cell r="J260" t="str">
            <v/>
          </cell>
          <cell r="K260">
            <v>974</v>
          </cell>
          <cell r="N260" t="str">
            <v>I</v>
          </cell>
          <cell r="O260" t="str">
            <v>VÖE</v>
          </cell>
          <cell r="P260" t="str">
            <v>VÖE</v>
          </cell>
          <cell r="Q260" t="str">
            <v>I</v>
          </cell>
          <cell r="R260" t="str">
            <v>VÖE</v>
          </cell>
          <cell r="S260" t="str">
            <v>VÖE</v>
          </cell>
          <cell r="T260" t="str">
            <v>I</v>
          </cell>
          <cell r="U260" t="str">
            <v>VÖE</v>
          </cell>
          <cell r="V260" t="str">
            <v>VÖE</v>
          </cell>
          <cell r="W260" t="str">
            <v>I</v>
          </cell>
          <cell r="X260" t="str">
            <v>VÖE</v>
          </cell>
          <cell r="Y260" t="str">
            <v>VÖE</v>
          </cell>
          <cell r="Z260" t="str">
            <v>I</v>
          </cell>
          <cell r="AA260" t="str">
            <v>VÖE</v>
          </cell>
          <cell r="AB260" t="str">
            <v>VÖE</v>
          </cell>
          <cell r="AC260" t="str">
            <v>I</v>
          </cell>
          <cell r="AD260" t="str">
            <v>VÖE</v>
          </cell>
          <cell r="AE260" t="str">
            <v>VÖE</v>
          </cell>
        </row>
        <row r="261">
          <cell r="A261">
            <v>247</v>
          </cell>
          <cell r="B261" t="str">
            <v>Rottner Günter</v>
          </cell>
          <cell r="C261" t="str">
            <v>M</v>
          </cell>
          <cell r="D261">
            <v>24059</v>
          </cell>
          <cell r="E261">
            <v>43052</v>
          </cell>
          <cell r="F261">
            <v>52</v>
          </cell>
          <cell r="G261" t="str">
            <v>Haag/Hausruck</v>
          </cell>
          <cell r="H261" t="str">
            <v>Österr</v>
          </cell>
          <cell r="I261" t="str">
            <v>ROTTNGÜNT</v>
          </cell>
          <cell r="J261" t="str">
            <v/>
          </cell>
          <cell r="K261">
            <v>4588</v>
          </cell>
          <cell r="N261" t="str">
            <v>I</v>
          </cell>
          <cell r="O261" t="str">
            <v>VÖE</v>
          </cell>
          <cell r="P261" t="str">
            <v>VÖE</v>
          </cell>
          <cell r="Q261" t="str">
            <v>I</v>
          </cell>
          <cell r="R261" t="str">
            <v>VÖE</v>
          </cell>
          <cell r="S261" t="str">
            <v>VÖE</v>
          </cell>
          <cell r="T261" t="str">
            <v>I</v>
          </cell>
          <cell r="U261" t="str">
            <v>VÖE</v>
          </cell>
          <cell r="V261" t="str">
            <v>VÖE</v>
          </cell>
          <cell r="W261" t="str">
            <v>I</v>
          </cell>
          <cell r="X261" t="str">
            <v>VÖE</v>
          </cell>
          <cell r="Y261" t="str">
            <v>VÖE</v>
          </cell>
          <cell r="Z261" t="str">
            <v>I</v>
          </cell>
          <cell r="AA261" t="str">
            <v>VÖE</v>
          </cell>
          <cell r="AB261" t="str">
            <v>VÖE</v>
          </cell>
          <cell r="AC261" t="str">
            <v>I</v>
          </cell>
          <cell r="AD261" t="str">
            <v>VÖE</v>
          </cell>
          <cell r="AE261" t="str">
            <v>VÖE</v>
          </cell>
        </row>
        <row r="262">
          <cell r="A262">
            <v>248</v>
          </cell>
          <cell r="B262" t="str">
            <v>Rottner Michael</v>
          </cell>
          <cell r="C262" t="str">
            <v>M</v>
          </cell>
          <cell r="D262">
            <v>33586</v>
          </cell>
          <cell r="E262">
            <v>42718</v>
          </cell>
          <cell r="F262">
            <v>25</v>
          </cell>
          <cell r="G262" t="str">
            <v>Linz</v>
          </cell>
          <cell r="H262" t="str">
            <v>Österr   </v>
          </cell>
          <cell r="I262" t="str">
            <v>ROTTNMICH</v>
          </cell>
          <cell r="J262" t="str">
            <v/>
          </cell>
          <cell r="K262">
            <v>4391</v>
          </cell>
          <cell r="N262" t="str">
            <v>I</v>
          </cell>
          <cell r="O262" t="str">
            <v>VÖE</v>
          </cell>
          <cell r="P262" t="str">
            <v>VÖE</v>
          </cell>
          <cell r="Q262" t="str">
            <v>I</v>
          </cell>
          <cell r="R262" t="str">
            <v>VÖE</v>
          </cell>
          <cell r="S262" t="str">
            <v>VÖE</v>
          </cell>
          <cell r="T262" t="str">
            <v>I</v>
          </cell>
          <cell r="U262" t="str">
            <v>VÖE</v>
          </cell>
          <cell r="V262" t="str">
            <v>VÖE</v>
          </cell>
          <cell r="W262" t="str">
            <v>I</v>
          </cell>
          <cell r="X262" t="str">
            <v>VÖE</v>
          </cell>
          <cell r="Y262" t="str">
            <v>VÖE</v>
          </cell>
          <cell r="Z262" t="str">
            <v>I</v>
          </cell>
          <cell r="AA262" t="str">
            <v>VÖE</v>
          </cell>
          <cell r="AB262" t="str">
            <v>VÖE</v>
          </cell>
          <cell r="AC262" t="str">
            <v>I</v>
          </cell>
          <cell r="AD262" t="str">
            <v>VÖE</v>
          </cell>
          <cell r="AE262" t="str">
            <v>VÖE</v>
          </cell>
        </row>
        <row r="263">
          <cell r="A263">
            <v>249</v>
          </cell>
          <cell r="B263" t="str">
            <v>Schmid Daniel</v>
          </cell>
          <cell r="C263" t="str">
            <v>M</v>
          </cell>
          <cell r="D263">
            <v>34707</v>
          </cell>
          <cell r="E263">
            <v>42743</v>
          </cell>
          <cell r="F263">
            <v>22</v>
          </cell>
          <cell r="G263" t="str">
            <v>Linz</v>
          </cell>
          <cell r="H263" t="str">
            <v>Österr</v>
          </cell>
          <cell r="I263" t="str">
            <v>SCHMIDANI</v>
          </cell>
          <cell r="J263" t="str">
            <v/>
          </cell>
          <cell r="K263">
            <v>4576</v>
          </cell>
          <cell r="N263" t="str">
            <v/>
          </cell>
          <cell r="O263" t="str">
            <v/>
          </cell>
          <cell r="P263" t="str">
            <v/>
          </cell>
          <cell r="Q263" t="str">
            <v/>
          </cell>
          <cell r="R263" t="str">
            <v/>
          </cell>
          <cell r="S263" t="str">
            <v/>
          </cell>
          <cell r="T263" t="str">
            <v/>
          </cell>
          <cell r="U263" t="str">
            <v/>
          </cell>
          <cell r="V263" t="str">
            <v/>
          </cell>
          <cell r="W263" t="str">
            <v/>
          </cell>
          <cell r="X263" t="str">
            <v/>
          </cell>
          <cell r="Y263" t="str">
            <v/>
          </cell>
          <cell r="Z263" t="str">
            <v>I</v>
          </cell>
          <cell r="AA263" t="str">
            <v>VÖE</v>
          </cell>
          <cell r="AB263" t="str">
            <v>VÖE</v>
          </cell>
          <cell r="AC263" t="str">
            <v>I</v>
          </cell>
          <cell r="AD263" t="str">
            <v>VÖE</v>
          </cell>
          <cell r="AE263" t="str">
            <v>VÖE</v>
          </cell>
        </row>
        <row r="264">
          <cell r="A264">
            <v>250</v>
          </cell>
          <cell r="B264" t="str">
            <v>Wachet Robert</v>
          </cell>
          <cell r="C264" t="str">
            <v>M</v>
          </cell>
          <cell r="D264">
            <v>28603</v>
          </cell>
          <cell r="E264">
            <v>42848</v>
          </cell>
          <cell r="F264">
            <v>39</v>
          </cell>
          <cell r="G264" t="str">
            <v>Wien</v>
          </cell>
          <cell r="H264" t="str">
            <v>Österr</v>
          </cell>
          <cell r="I264" t="str">
            <v>WACHEROBE</v>
          </cell>
          <cell r="J264" t="str">
            <v/>
          </cell>
          <cell r="K264">
            <v>3759</v>
          </cell>
          <cell r="N264" t="str">
            <v>I</v>
          </cell>
          <cell r="O264" t="str">
            <v>VÖE</v>
          </cell>
          <cell r="P264" t="str">
            <v>VÖE</v>
          </cell>
          <cell r="Q264" t="str">
            <v>I</v>
          </cell>
          <cell r="R264" t="str">
            <v>VÖE</v>
          </cell>
          <cell r="S264" t="str">
            <v>VÖE</v>
          </cell>
          <cell r="T264" t="str">
            <v>I</v>
          </cell>
          <cell r="U264" t="str">
            <v>VÖE</v>
          </cell>
          <cell r="V264" t="str">
            <v>VÖE</v>
          </cell>
          <cell r="W264" t="str">
            <v>I</v>
          </cell>
          <cell r="X264" t="str">
            <v>VÖE</v>
          </cell>
          <cell r="Y264" t="str">
            <v>VÖE</v>
          </cell>
          <cell r="Z264" t="str">
            <v>I</v>
          </cell>
          <cell r="AA264" t="str">
            <v>VÖE</v>
          </cell>
          <cell r="AB264" t="str">
            <v>VÖE</v>
          </cell>
          <cell r="AC264" t="str">
            <v>I</v>
          </cell>
          <cell r="AD264" t="str">
            <v>VÖE</v>
          </cell>
          <cell r="AE264" t="str">
            <v>VÖE</v>
          </cell>
        </row>
        <row r="265">
          <cell r="A265">
            <v>251</v>
          </cell>
          <cell r="B265" t="str">
            <v>Ebner Christian</v>
          </cell>
          <cell r="C265" t="str">
            <v>M</v>
          </cell>
          <cell r="D265">
            <v>24768</v>
          </cell>
          <cell r="E265">
            <v>43031</v>
          </cell>
          <cell r="F265">
            <v>50</v>
          </cell>
          <cell r="G265" t="str">
            <v>Wels</v>
          </cell>
          <cell r="H265" t="str">
            <v>Österr</v>
          </cell>
          <cell r="I265" t="str">
            <v>EBNERCHRI</v>
          </cell>
          <cell r="J265" t="str">
            <v/>
          </cell>
          <cell r="K265">
            <v>2737</v>
          </cell>
          <cell r="N265" t="str">
            <v>I</v>
          </cell>
          <cell r="O265" t="str">
            <v>WEL</v>
          </cell>
          <cell r="P265" t="str">
            <v>WEL</v>
          </cell>
          <cell r="Q265" t="str">
            <v>I</v>
          </cell>
          <cell r="R265" t="str">
            <v>WEL</v>
          </cell>
          <cell r="S265" t="str">
            <v>WEL</v>
          </cell>
          <cell r="T265" t="str">
            <v>I</v>
          </cell>
          <cell r="U265" t="str">
            <v>WEL</v>
          </cell>
          <cell r="V265" t="str">
            <v>WEL</v>
          </cell>
          <cell r="W265" t="str">
            <v>I</v>
          </cell>
          <cell r="X265" t="str">
            <v>WEL</v>
          </cell>
          <cell r="Y265" t="str">
            <v>WEL</v>
          </cell>
          <cell r="Z265" t="str">
            <v>I</v>
          </cell>
          <cell r="AA265" t="str">
            <v>WEL</v>
          </cell>
          <cell r="AB265" t="str">
            <v>WEL</v>
          </cell>
          <cell r="AC265" t="str">
            <v>I</v>
          </cell>
          <cell r="AD265" t="str">
            <v>WEL</v>
          </cell>
          <cell r="AE265" t="str">
            <v>WEL</v>
          </cell>
        </row>
        <row r="266">
          <cell r="A266">
            <v>252</v>
          </cell>
          <cell r="B266" t="str">
            <v>Ebner Daniel</v>
          </cell>
          <cell r="C266" t="str">
            <v>M</v>
          </cell>
          <cell r="D266">
            <v>32108</v>
          </cell>
          <cell r="E266">
            <v>43066</v>
          </cell>
          <cell r="F266">
            <v>30</v>
          </cell>
          <cell r="G266" t="str">
            <v>Wels</v>
          </cell>
          <cell r="H266" t="str">
            <v>Österr   </v>
          </cell>
          <cell r="I266" t="str">
            <v>EBNERDANI</v>
          </cell>
          <cell r="J266" t="str">
            <v/>
          </cell>
          <cell r="K266">
            <v>4277</v>
          </cell>
          <cell r="N266" t="str">
            <v>I</v>
          </cell>
          <cell r="O266" t="str">
            <v>WEL</v>
          </cell>
          <cell r="P266" t="str">
            <v>WEL</v>
          </cell>
          <cell r="Q266" t="str">
            <v>I</v>
          </cell>
          <cell r="R266" t="str">
            <v>WEL</v>
          </cell>
          <cell r="S266" t="str">
            <v>WEL</v>
          </cell>
          <cell r="T266" t="str">
            <v>I</v>
          </cell>
          <cell r="U266" t="str">
            <v>WEL</v>
          </cell>
          <cell r="V266" t="str">
            <v>WEL</v>
          </cell>
          <cell r="W266" t="str">
            <v>I</v>
          </cell>
          <cell r="X266" t="str">
            <v>WEL</v>
          </cell>
          <cell r="Y266" t="str">
            <v>WEL</v>
          </cell>
          <cell r="Z266" t="str">
            <v>I</v>
          </cell>
          <cell r="AA266" t="str">
            <v>WEL</v>
          </cell>
          <cell r="AB266" t="str">
            <v>WEL</v>
          </cell>
          <cell r="AC266" t="str">
            <v>I</v>
          </cell>
          <cell r="AD266" t="str">
            <v>WEL</v>
          </cell>
          <cell r="AE266" t="str">
            <v>WEL</v>
          </cell>
        </row>
        <row r="267">
          <cell r="A267">
            <v>253</v>
          </cell>
          <cell r="B267" t="str">
            <v>Ebner Helmut</v>
          </cell>
          <cell r="C267" t="str">
            <v>M</v>
          </cell>
          <cell r="D267">
            <v>23977</v>
          </cell>
          <cell r="E267">
            <v>42970</v>
          </cell>
          <cell r="F267">
            <v>52</v>
          </cell>
          <cell r="G267" t="str">
            <v>Wels</v>
          </cell>
          <cell r="H267" t="str">
            <v>Österr</v>
          </cell>
          <cell r="I267" t="str">
            <v>EBNERHELM</v>
          </cell>
          <cell r="J267" t="str">
            <v/>
          </cell>
          <cell r="K267">
            <v>2144</v>
          </cell>
          <cell r="N267" t="str">
            <v>I</v>
          </cell>
          <cell r="O267" t="str">
            <v>WEL</v>
          </cell>
          <cell r="P267" t="str">
            <v>WEL</v>
          </cell>
          <cell r="Q267" t="str">
            <v>I</v>
          </cell>
          <cell r="R267" t="str">
            <v>WEL</v>
          </cell>
          <cell r="S267" t="str">
            <v>WEL</v>
          </cell>
          <cell r="T267" t="str">
            <v>I</v>
          </cell>
          <cell r="U267" t="str">
            <v>WEL</v>
          </cell>
          <cell r="V267" t="str">
            <v>WEL</v>
          </cell>
          <cell r="W267" t="str">
            <v>I</v>
          </cell>
          <cell r="X267" t="str">
            <v>WEL</v>
          </cell>
          <cell r="Y267" t="str">
            <v>WEL</v>
          </cell>
          <cell r="Z267" t="str">
            <v>I</v>
          </cell>
          <cell r="AA267" t="str">
            <v>WEL</v>
          </cell>
          <cell r="AB267" t="str">
            <v>WEL</v>
          </cell>
          <cell r="AC267" t="str">
            <v>I</v>
          </cell>
          <cell r="AD267" t="str">
            <v>WEL</v>
          </cell>
          <cell r="AE267" t="str">
            <v>WEL</v>
          </cell>
        </row>
        <row r="268">
          <cell r="A268">
            <v>254</v>
          </cell>
          <cell r="B268" t="str">
            <v>Eichhorn Jürgen</v>
          </cell>
          <cell r="C268" t="str">
            <v>M</v>
          </cell>
          <cell r="D268">
            <v>34173</v>
          </cell>
          <cell r="E268">
            <v>42939</v>
          </cell>
          <cell r="F268">
            <v>24</v>
          </cell>
          <cell r="G268" t="str">
            <v>Linz</v>
          </cell>
          <cell r="H268" t="str">
            <v>Österr   </v>
          </cell>
          <cell r="I268" t="str">
            <v>EICHHJÜRG</v>
          </cell>
          <cell r="J268" t="str">
            <v/>
          </cell>
          <cell r="K268">
            <v>4475</v>
          </cell>
          <cell r="N268" t="str">
            <v>I</v>
          </cell>
          <cell r="O268" t="str">
            <v>VÖE</v>
          </cell>
          <cell r="P268" t="str">
            <v>VÖE</v>
          </cell>
          <cell r="Q268" t="str">
            <v>I</v>
          </cell>
          <cell r="R268" t="str">
            <v>VÖE</v>
          </cell>
          <cell r="S268" t="str">
            <v>VÖE</v>
          </cell>
          <cell r="T268" t="str">
            <v>I</v>
          </cell>
          <cell r="U268" t="str">
            <v>VÖE</v>
          </cell>
          <cell r="V268" t="str">
            <v>VÖE</v>
          </cell>
          <cell r="W268" t="str">
            <v>I</v>
          </cell>
          <cell r="X268" t="str">
            <v>VÖE</v>
          </cell>
          <cell r="Y268" t="str">
            <v>VÖE</v>
          </cell>
          <cell r="Z268" t="str">
            <v>I</v>
          </cell>
          <cell r="AA268" t="str">
            <v>VÖE</v>
          </cell>
          <cell r="AB268" t="str">
            <v>VÖE</v>
          </cell>
          <cell r="AC268" t="str">
            <v>I</v>
          </cell>
          <cell r="AD268" t="str">
            <v>WEL</v>
          </cell>
          <cell r="AE268" t="str">
            <v>BUK</v>
          </cell>
        </row>
        <row r="269">
          <cell r="A269">
            <v>255</v>
          </cell>
          <cell r="B269" t="str">
            <v>Giacomuzzi Markus</v>
          </cell>
          <cell r="C269" t="str">
            <v>M</v>
          </cell>
          <cell r="D269">
            <v>27731</v>
          </cell>
          <cell r="E269">
            <v>43072</v>
          </cell>
          <cell r="F269">
            <v>42</v>
          </cell>
          <cell r="G269" t="str">
            <v>Hall in Tirol</v>
          </cell>
          <cell r="H269" t="str">
            <v>Österr</v>
          </cell>
          <cell r="I269" t="str">
            <v>GIACOMARK</v>
          </cell>
          <cell r="J269" t="str">
            <v/>
          </cell>
          <cell r="K269">
            <v>3771</v>
          </cell>
          <cell r="N269" t="str">
            <v>I</v>
          </cell>
          <cell r="O269" t="str">
            <v>RUM</v>
          </cell>
          <cell r="P269" t="str">
            <v>RUM</v>
          </cell>
          <cell r="Q269" t="str">
            <v>I</v>
          </cell>
          <cell r="R269" t="str">
            <v>RUM</v>
          </cell>
          <cell r="S269" t="str">
            <v>RUM</v>
          </cell>
          <cell r="T269" t="str">
            <v>I</v>
          </cell>
          <cell r="U269" t="str">
            <v>WEL</v>
          </cell>
          <cell r="V269" t="str">
            <v>WEL</v>
          </cell>
          <cell r="W269" t="str">
            <v>I</v>
          </cell>
          <cell r="X269" t="str">
            <v>WEL</v>
          </cell>
          <cell r="Y269" t="str">
            <v>WEL</v>
          </cell>
          <cell r="Z269" t="str">
            <v>I</v>
          </cell>
          <cell r="AA269" t="str">
            <v>WEL</v>
          </cell>
          <cell r="AB269" t="str">
            <v>WEL</v>
          </cell>
          <cell r="AC269" t="str">
            <v>I</v>
          </cell>
          <cell r="AD269" t="str">
            <v>WEL</v>
          </cell>
          <cell r="AE269" t="str">
            <v>WEL</v>
          </cell>
        </row>
        <row r="270">
          <cell r="A270">
            <v>256</v>
          </cell>
          <cell r="B270" t="str">
            <v>Hörmandinger Helmut</v>
          </cell>
          <cell r="C270" t="str">
            <v>M</v>
          </cell>
          <cell r="D270">
            <v>17608</v>
          </cell>
          <cell r="E270">
            <v>42810</v>
          </cell>
          <cell r="F270">
            <v>69</v>
          </cell>
          <cell r="G270" t="str">
            <v>Marchtrenk</v>
          </cell>
          <cell r="H270" t="str">
            <v>Österr</v>
          </cell>
          <cell r="I270" t="str">
            <v>HÖRMAHELM</v>
          </cell>
          <cell r="J270" t="str">
            <v/>
          </cell>
          <cell r="K270">
            <v>1240</v>
          </cell>
          <cell r="N270" t="str">
            <v>I</v>
          </cell>
          <cell r="O270" t="str">
            <v>WEL</v>
          </cell>
          <cell r="P270" t="str">
            <v>WEL</v>
          </cell>
          <cell r="Q270" t="str">
            <v>I</v>
          </cell>
          <cell r="R270" t="str">
            <v>WEL</v>
          </cell>
          <cell r="S270" t="str">
            <v>WEL</v>
          </cell>
          <cell r="T270" t="str">
            <v>I</v>
          </cell>
          <cell r="U270" t="str">
            <v>WEL</v>
          </cell>
          <cell r="V270" t="str">
            <v>WEL</v>
          </cell>
          <cell r="W270" t="str">
            <v>I</v>
          </cell>
          <cell r="X270" t="str">
            <v>WEL</v>
          </cell>
          <cell r="Y270" t="str">
            <v>WEL</v>
          </cell>
          <cell r="Z270" t="str">
            <v>I</v>
          </cell>
          <cell r="AA270" t="str">
            <v>WEL</v>
          </cell>
          <cell r="AB270" t="str">
            <v>WEL</v>
          </cell>
          <cell r="AC270" t="str">
            <v>I</v>
          </cell>
          <cell r="AD270" t="str">
            <v>WEL</v>
          </cell>
          <cell r="AE270" t="str">
            <v>WEL</v>
          </cell>
        </row>
        <row r="271">
          <cell r="A271">
            <v>257</v>
          </cell>
          <cell r="B271" t="str">
            <v>Krammer Christoph</v>
          </cell>
          <cell r="C271" t="str">
            <v>M</v>
          </cell>
          <cell r="D271">
            <v>31831</v>
          </cell>
          <cell r="E271">
            <v>42789</v>
          </cell>
          <cell r="F271">
            <v>30</v>
          </cell>
          <cell r="G271" t="str">
            <v>Wels</v>
          </cell>
          <cell r="H271" t="str">
            <v>Österr   </v>
          </cell>
          <cell r="I271" t="str">
            <v>KRAMMCHRI</v>
          </cell>
          <cell r="J271" t="str">
            <v/>
          </cell>
          <cell r="K271">
            <v>4181</v>
          </cell>
          <cell r="N271" t="str">
            <v>I</v>
          </cell>
          <cell r="O271" t="str">
            <v>WEL</v>
          </cell>
          <cell r="P271" t="str">
            <v>WEL</v>
          </cell>
          <cell r="Q271" t="str">
            <v>I</v>
          </cell>
          <cell r="R271" t="str">
            <v>WEL</v>
          </cell>
          <cell r="S271" t="str">
            <v>WEL</v>
          </cell>
          <cell r="T271" t="str">
            <v>I</v>
          </cell>
          <cell r="U271" t="str">
            <v>WEL</v>
          </cell>
          <cell r="V271" t="str">
            <v>WEL</v>
          </cell>
          <cell r="W271" t="str">
            <v>I</v>
          </cell>
          <cell r="X271" t="str">
            <v>WEL</v>
          </cell>
          <cell r="Y271" t="str">
            <v>WEL</v>
          </cell>
          <cell r="Z271" t="str">
            <v>I</v>
          </cell>
          <cell r="AA271" t="str">
            <v>WEL</v>
          </cell>
          <cell r="AB271" t="str">
            <v>WEL</v>
          </cell>
          <cell r="AC271" t="str">
            <v>I</v>
          </cell>
          <cell r="AD271" t="str">
            <v>WEL</v>
          </cell>
          <cell r="AE271" t="str">
            <v>WEL</v>
          </cell>
        </row>
        <row r="272">
          <cell r="A272">
            <v>258</v>
          </cell>
          <cell r="B272" t="str">
            <v>Lackner Friedrich</v>
          </cell>
          <cell r="C272" t="str">
            <v>M</v>
          </cell>
          <cell r="D272">
            <v>21481</v>
          </cell>
          <cell r="E272">
            <v>43031</v>
          </cell>
          <cell r="F272">
            <v>59</v>
          </cell>
          <cell r="G272" t="str">
            <v>Wels</v>
          </cell>
          <cell r="H272" t="str">
            <v>Österr</v>
          </cell>
          <cell r="I272" t="str">
            <v>LACKNFRIE</v>
          </cell>
          <cell r="J272" t="str">
            <v/>
          </cell>
          <cell r="K272">
            <v>3044</v>
          </cell>
          <cell r="N272" t="str">
            <v>I</v>
          </cell>
          <cell r="O272" t="str">
            <v>WEL</v>
          </cell>
          <cell r="P272" t="str">
            <v>WEL</v>
          </cell>
          <cell r="Q272" t="str">
            <v>I</v>
          </cell>
          <cell r="R272" t="str">
            <v>WEL</v>
          </cell>
          <cell r="S272" t="str">
            <v>WEL</v>
          </cell>
          <cell r="T272" t="str">
            <v>I</v>
          </cell>
          <cell r="U272" t="str">
            <v>WEL</v>
          </cell>
          <cell r="V272" t="str">
            <v>WEL</v>
          </cell>
          <cell r="W272" t="str">
            <v>I</v>
          </cell>
          <cell r="X272" t="str">
            <v>WEL</v>
          </cell>
          <cell r="Y272" t="str">
            <v>WEL</v>
          </cell>
          <cell r="Z272" t="str">
            <v>I</v>
          </cell>
          <cell r="AA272" t="str">
            <v>WEL</v>
          </cell>
          <cell r="AB272" t="str">
            <v>WEL</v>
          </cell>
          <cell r="AC272" t="str">
            <v>I</v>
          </cell>
          <cell r="AD272" t="str">
            <v>WEL</v>
          </cell>
          <cell r="AE272" t="str">
            <v>WEL</v>
          </cell>
        </row>
        <row r="273">
          <cell r="A273">
            <v>259</v>
          </cell>
          <cell r="B273" t="str">
            <v>Pfaffenberger Josef</v>
          </cell>
          <cell r="C273" t="str">
            <v>M</v>
          </cell>
          <cell r="D273">
            <v>15397</v>
          </cell>
          <cell r="E273">
            <v>42791</v>
          </cell>
          <cell r="F273">
            <v>75</v>
          </cell>
          <cell r="G273" t="str">
            <v>Wels</v>
          </cell>
          <cell r="H273" t="str">
            <v>Österr</v>
          </cell>
          <cell r="I273" t="str">
            <v>PFAFFJOSE</v>
          </cell>
          <cell r="J273" t="str">
            <v/>
          </cell>
          <cell r="K273">
            <v>1243</v>
          </cell>
          <cell r="N273" t="str">
            <v>I</v>
          </cell>
          <cell r="O273" t="str">
            <v>WEL</v>
          </cell>
          <cell r="P273" t="str">
            <v>WEL</v>
          </cell>
          <cell r="Q273" t="str">
            <v>I</v>
          </cell>
          <cell r="R273" t="str">
            <v>WEL</v>
          </cell>
          <cell r="S273" t="str">
            <v>WEL</v>
          </cell>
          <cell r="T273" t="str">
            <v>I</v>
          </cell>
          <cell r="U273" t="str">
            <v>WEL</v>
          </cell>
          <cell r="V273" t="str">
            <v>WEL</v>
          </cell>
          <cell r="W273" t="str">
            <v>I</v>
          </cell>
          <cell r="X273" t="str">
            <v>WEL</v>
          </cell>
          <cell r="Y273" t="str">
            <v>WEL</v>
          </cell>
          <cell r="Z273" t="str">
            <v>I</v>
          </cell>
          <cell r="AA273" t="str">
            <v>WEL</v>
          </cell>
          <cell r="AB273" t="str">
            <v>WEL</v>
          </cell>
          <cell r="AC273" t="str">
            <v>I</v>
          </cell>
          <cell r="AD273" t="str">
            <v>WEL</v>
          </cell>
          <cell r="AE273" t="str">
            <v>WEL</v>
          </cell>
        </row>
        <row r="274">
          <cell r="A274">
            <v>260</v>
          </cell>
          <cell r="B274" t="str">
            <v>Pfaffenberger Jürgen</v>
          </cell>
          <cell r="C274" t="str">
            <v>M</v>
          </cell>
          <cell r="D274">
            <v>26018</v>
          </cell>
          <cell r="E274">
            <v>42820</v>
          </cell>
          <cell r="F274">
            <v>46</v>
          </cell>
          <cell r="G274" t="str">
            <v>Wels</v>
          </cell>
          <cell r="H274" t="str">
            <v>Österr</v>
          </cell>
          <cell r="I274" t="str">
            <v>PFAFFJÜRG</v>
          </cell>
          <cell r="J274" t="str">
            <v/>
          </cell>
          <cell r="K274">
            <v>3119</v>
          </cell>
          <cell r="N274" t="str">
            <v>I</v>
          </cell>
          <cell r="O274" t="str">
            <v>WEL</v>
          </cell>
          <cell r="P274" t="str">
            <v>WEL</v>
          </cell>
          <cell r="Q274" t="str">
            <v>I</v>
          </cell>
          <cell r="R274" t="str">
            <v>WEL</v>
          </cell>
          <cell r="S274" t="str">
            <v>WEL</v>
          </cell>
          <cell r="T274" t="str">
            <v>I</v>
          </cell>
          <cell r="U274" t="str">
            <v>WEL</v>
          </cell>
          <cell r="V274" t="str">
            <v>WEL</v>
          </cell>
          <cell r="W274" t="str">
            <v>I</v>
          </cell>
          <cell r="X274" t="str">
            <v>WEL</v>
          </cell>
          <cell r="Y274" t="str">
            <v>WEL</v>
          </cell>
          <cell r="Z274" t="str">
            <v>I</v>
          </cell>
          <cell r="AA274" t="str">
            <v>WEL</v>
          </cell>
          <cell r="AB274" t="str">
            <v>WEL</v>
          </cell>
          <cell r="AC274" t="str">
            <v>I</v>
          </cell>
          <cell r="AD274" t="str">
            <v>WEL</v>
          </cell>
          <cell r="AE274" t="str">
            <v>WEL</v>
          </cell>
        </row>
        <row r="275">
          <cell r="A275">
            <v>261</v>
          </cell>
          <cell r="B275" t="str">
            <v>Ruff Georg</v>
          </cell>
          <cell r="C275" t="str">
            <v>M</v>
          </cell>
          <cell r="D275">
            <v>16157</v>
          </cell>
          <cell r="E275">
            <v>42820</v>
          </cell>
          <cell r="F275">
            <v>73</v>
          </cell>
          <cell r="G275" t="str">
            <v>Marchtrenk</v>
          </cell>
          <cell r="H275" t="str">
            <v>Österr</v>
          </cell>
          <cell r="I275" t="str">
            <v>RUFFGEOR</v>
          </cell>
          <cell r="J275" t="str">
            <v/>
          </cell>
          <cell r="K275">
            <v>1245</v>
          </cell>
          <cell r="N275" t="str">
            <v>I</v>
          </cell>
          <cell r="O275" t="str">
            <v>WEL</v>
          </cell>
          <cell r="P275" t="str">
            <v>WEL</v>
          </cell>
          <cell r="Q275" t="str">
            <v>I</v>
          </cell>
          <cell r="R275" t="str">
            <v>WEL</v>
          </cell>
          <cell r="S275" t="str">
            <v>WEL</v>
          </cell>
          <cell r="T275" t="str">
            <v>I</v>
          </cell>
          <cell r="U275" t="str">
            <v>WEL</v>
          </cell>
          <cell r="V275" t="str">
            <v>WEL</v>
          </cell>
          <cell r="W275" t="str">
            <v>I</v>
          </cell>
          <cell r="X275" t="str">
            <v>WEL</v>
          </cell>
          <cell r="Y275" t="str">
            <v>WEL</v>
          </cell>
          <cell r="Z275" t="str">
            <v/>
          </cell>
          <cell r="AA275" t="str">
            <v/>
          </cell>
          <cell r="AB275" t="str">
            <v/>
          </cell>
          <cell r="AC275" t="str">
            <v>I</v>
          </cell>
          <cell r="AD275" t="str">
            <v>WEL</v>
          </cell>
          <cell r="AE275" t="str">
            <v>WEL</v>
          </cell>
        </row>
        <row r="276">
          <cell r="A276">
            <v>262</v>
          </cell>
          <cell r="B276" t="str">
            <v>Scherleithner Harald</v>
          </cell>
          <cell r="C276" t="str">
            <v>M</v>
          </cell>
          <cell r="D276">
            <v>26115</v>
          </cell>
          <cell r="E276">
            <v>42917</v>
          </cell>
          <cell r="F276">
            <v>46</v>
          </cell>
          <cell r="G276" t="str">
            <v>Wels</v>
          </cell>
          <cell r="H276" t="str">
            <v>Österr</v>
          </cell>
          <cell r="I276" t="str">
            <v>SCHERHARA</v>
          </cell>
          <cell r="J276" t="str">
            <v/>
          </cell>
          <cell r="K276">
            <v>3197</v>
          </cell>
          <cell r="N276" t="str">
            <v>I</v>
          </cell>
          <cell r="O276" t="str">
            <v>WEL</v>
          </cell>
          <cell r="P276" t="str">
            <v>WEL</v>
          </cell>
          <cell r="Q276" t="str">
            <v>I</v>
          </cell>
          <cell r="R276" t="str">
            <v>WEL</v>
          </cell>
          <cell r="S276" t="str">
            <v>WEL</v>
          </cell>
          <cell r="T276" t="str">
            <v>I</v>
          </cell>
          <cell r="U276" t="str">
            <v>WEL</v>
          </cell>
          <cell r="V276" t="str">
            <v>WEL</v>
          </cell>
          <cell r="W276" t="str">
            <v>I</v>
          </cell>
          <cell r="X276" t="str">
            <v>WEL</v>
          </cell>
          <cell r="Y276" t="str">
            <v>WEL</v>
          </cell>
          <cell r="Z276" t="str">
            <v>I</v>
          </cell>
          <cell r="AA276" t="str">
            <v>WEL</v>
          </cell>
          <cell r="AB276" t="str">
            <v>WEL</v>
          </cell>
          <cell r="AC276" t="str">
            <v>I</v>
          </cell>
          <cell r="AD276" t="str">
            <v>WEL</v>
          </cell>
          <cell r="AE276" t="str">
            <v>WEL</v>
          </cell>
        </row>
        <row r="277">
          <cell r="A277">
            <v>263</v>
          </cell>
          <cell r="B277" t="str">
            <v>Jaksch Stefan</v>
          </cell>
          <cell r="C277" t="str">
            <v>M</v>
          </cell>
          <cell r="D277">
            <v>23943</v>
          </cell>
          <cell r="E277">
            <v>42936</v>
          </cell>
          <cell r="F277">
            <v>52</v>
          </cell>
          <cell r="G277" t="str">
            <v>Jauchsdorf</v>
          </cell>
          <cell r="H277" t="str">
            <v>Österr</v>
          </cell>
          <cell r="I277" t="str">
            <v>JAKSCSTEF</v>
          </cell>
          <cell r="J277" t="str">
            <v/>
          </cell>
          <cell r="K277">
            <v>1872</v>
          </cell>
          <cell r="N277" t="str">
            <v>I</v>
          </cell>
          <cell r="O277" t="str">
            <v>BÜR</v>
          </cell>
          <cell r="P277" t="str">
            <v>BÜR</v>
          </cell>
          <cell r="Q277" t="str">
            <v>I</v>
          </cell>
          <cell r="R277" t="str">
            <v>BÜR</v>
          </cell>
          <cell r="S277" t="str">
            <v>SBG</v>
          </cell>
          <cell r="T277" t="str">
            <v>I</v>
          </cell>
          <cell r="U277" t="str">
            <v>BÜR</v>
          </cell>
          <cell r="V277" t="str">
            <v>WEN</v>
          </cell>
          <cell r="W277" t="str">
            <v>I</v>
          </cell>
          <cell r="X277" t="str">
            <v>BÜR</v>
          </cell>
          <cell r="Y277" t="str">
            <v>WEN</v>
          </cell>
          <cell r="Z277" t="str">
            <v>I</v>
          </cell>
          <cell r="AA277" t="str">
            <v>BÜR</v>
          </cell>
          <cell r="AB277" t="str">
            <v>WEN</v>
          </cell>
          <cell r="AC277" t="str">
            <v>I</v>
          </cell>
          <cell r="AD277" t="str">
            <v>BÜR</v>
          </cell>
          <cell r="AE277" t="str">
            <v>WEN</v>
          </cell>
        </row>
        <row r="278">
          <cell r="A278">
            <v>264</v>
          </cell>
          <cell r="B278" t="str">
            <v>Mühlbacher Andreas</v>
          </cell>
          <cell r="C278" t="str">
            <v>M</v>
          </cell>
          <cell r="D278">
            <v>27985</v>
          </cell>
          <cell r="E278">
            <v>42960</v>
          </cell>
          <cell r="F278">
            <v>41</v>
          </cell>
          <cell r="G278" t="str">
            <v>Braunau</v>
          </cell>
          <cell r="H278" t="str">
            <v>Österr</v>
          </cell>
          <cell r="I278" t="str">
            <v>MÜHLBANDR</v>
          </cell>
          <cell r="J278" t="str">
            <v/>
          </cell>
          <cell r="K278">
            <v>3659</v>
          </cell>
          <cell r="N278" t="str">
            <v>I</v>
          </cell>
          <cell r="O278" t="str">
            <v>WEN</v>
          </cell>
          <cell r="P278" t="str">
            <v>WEN</v>
          </cell>
          <cell r="Q278" t="str">
            <v>I</v>
          </cell>
          <cell r="R278" t="str">
            <v>WEN</v>
          </cell>
          <cell r="S278" t="str">
            <v>WEN</v>
          </cell>
          <cell r="T278" t="str">
            <v>I</v>
          </cell>
          <cell r="U278" t="str">
            <v>WEN</v>
          </cell>
          <cell r="V278" t="str">
            <v>WEN</v>
          </cell>
          <cell r="W278" t="str">
            <v>I</v>
          </cell>
          <cell r="X278" t="str">
            <v>WEN</v>
          </cell>
          <cell r="Y278" t="str">
            <v>WEN</v>
          </cell>
          <cell r="Z278" t="str">
            <v>I</v>
          </cell>
          <cell r="AA278" t="str">
            <v>WEN</v>
          </cell>
          <cell r="AB278" t="str">
            <v>WEN</v>
          </cell>
          <cell r="AC278" t="str">
            <v>I</v>
          </cell>
          <cell r="AD278" t="str">
            <v>WEN</v>
          </cell>
          <cell r="AE278" t="str">
            <v>WEN</v>
          </cell>
        </row>
        <row r="279">
          <cell r="A279">
            <v>265</v>
          </cell>
          <cell r="B279" t="str">
            <v>Mühlbacher Christian</v>
          </cell>
          <cell r="C279" t="str">
            <v>M</v>
          </cell>
          <cell r="D279">
            <v>32781</v>
          </cell>
          <cell r="E279">
            <v>43008</v>
          </cell>
          <cell r="F279">
            <v>28</v>
          </cell>
          <cell r="G279" t="str">
            <v>Braunau</v>
          </cell>
          <cell r="H279" t="str">
            <v>Österr</v>
          </cell>
          <cell r="I279" t="str">
            <v>MÜHLBCHRI</v>
          </cell>
          <cell r="J279" t="str">
            <v/>
          </cell>
          <cell r="K279">
            <v>4379</v>
          </cell>
          <cell r="N279" t="str">
            <v>I</v>
          </cell>
          <cell r="O279" t="str">
            <v>WEN</v>
          </cell>
          <cell r="P279" t="str">
            <v>RAN</v>
          </cell>
          <cell r="Q279" t="str">
            <v>I</v>
          </cell>
          <cell r="R279" t="str">
            <v>WEN</v>
          </cell>
          <cell r="S279" t="str">
            <v>WEN</v>
          </cell>
          <cell r="T279" t="str">
            <v>I</v>
          </cell>
          <cell r="U279" t="str">
            <v>WEN</v>
          </cell>
          <cell r="V279" t="str">
            <v>WEN</v>
          </cell>
          <cell r="W279" t="str">
            <v>I</v>
          </cell>
          <cell r="X279" t="str">
            <v>WEN</v>
          </cell>
          <cell r="Y279" t="str">
            <v>WEN</v>
          </cell>
          <cell r="Z279" t="str">
            <v>I</v>
          </cell>
          <cell r="AA279" t="str">
            <v>WEN</v>
          </cell>
          <cell r="AB279" t="str">
            <v>WEN</v>
          </cell>
          <cell r="AC279" t="str">
            <v>I</v>
          </cell>
          <cell r="AD279" t="str">
            <v>WEN</v>
          </cell>
          <cell r="AE279" t="str">
            <v>WEN</v>
          </cell>
        </row>
        <row r="280">
          <cell r="A280">
            <v>266</v>
          </cell>
          <cell r="B280" t="str">
            <v>Mühlbacher Martin</v>
          </cell>
          <cell r="C280" t="str">
            <v>M</v>
          </cell>
          <cell r="D280">
            <v>30679</v>
          </cell>
          <cell r="E280">
            <v>42733</v>
          </cell>
          <cell r="F280">
            <v>33</v>
          </cell>
          <cell r="G280" t="str">
            <v>Braunau</v>
          </cell>
          <cell r="H280" t="str">
            <v>Österr</v>
          </cell>
          <cell r="I280" t="str">
            <v>MÜHLBMART</v>
          </cell>
          <cell r="J280" t="str">
            <v/>
          </cell>
          <cell r="K280">
            <v>4058</v>
          </cell>
          <cell r="N280" t="str">
            <v>I</v>
          </cell>
          <cell r="O280" t="str">
            <v>WEN</v>
          </cell>
          <cell r="P280" t="str">
            <v>WEN</v>
          </cell>
          <cell r="Q280" t="str">
            <v>I</v>
          </cell>
          <cell r="R280" t="str">
            <v>WEN</v>
          </cell>
          <cell r="S280" t="str">
            <v>WEN</v>
          </cell>
          <cell r="T280" t="str">
            <v>I</v>
          </cell>
          <cell r="U280" t="str">
            <v>WEN</v>
          </cell>
          <cell r="V280" t="str">
            <v>WEN</v>
          </cell>
          <cell r="W280" t="str">
            <v>I</v>
          </cell>
          <cell r="X280" t="str">
            <v>WEN</v>
          </cell>
          <cell r="Y280" t="str">
            <v>WEN</v>
          </cell>
          <cell r="Z280" t="str">
            <v>I</v>
          </cell>
          <cell r="AA280" t="str">
            <v>WEN</v>
          </cell>
          <cell r="AB280" t="str">
            <v>WEN</v>
          </cell>
          <cell r="AC280" t="str">
            <v>I</v>
          </cell>
          <cell r="AD280" t="str">
            <v>WEN</v>
          </cell>
          <cell r="AE280" t="str">
            <v>WEN</v>
          </cell>
        </row>
        <row r="281">
          <cell r="A281">
            <v>267</v>
          </cell>
          <cell r="B281" t="str">
            <v>Puttinger Stefan</v>
          </cell>
          <cell r="C281" t="str">
            <v>M</v>
          </cell>
          <cell r="D281">
            <v>33848</v>
          </cell>
          <cell r="E281">
            <v>42979</v>
          </cell>
          <cell r="F281">
            <v>25</v>
          </cell>
          <cell r="G281" t="str">
            <v>Ried im Innkreis</v>
          </cell>
          <cell r="H281" t="str">
            <v>Österr</v>
          </cell>
          <cell r="I281" t="str">
            <v>PUTTISTEF</v>
          </cell>
          <cell r="J281" t="str">
            <v/>
          </cell>
          <cell r="K281">
            <v>4584</v>
          </cell>
          <cell r="N281" t="str">
            <v>I</v>
          </cell>
          <cell r="O281" t="str">
            <v>WEN</v>
          </cell>
          <cell r="P281" t="str">
            <v>WEN</v>
          </cell>
          <cell r="Q281" t="str">
            <v>I</v>
          </cell>
          <cell r="R281" t="str">
            <v>WEN</v>
          </cell>
          <cell r="S281" t="str">
            <v>WEN</v>
          </cell>
          <cell r="T281" t="str">
            <v>I</v>
          </cell>
          <cell r="U281" t="str">
            <v>WEN</v>
          </cell>
          <cell r="V281" t="str">
            <v>WEN</v>
          </cell>
          <cell r="W281" t="str">
            <v>I</v>
          </cell>
          <cell r="X281" t="str">
            <v>WEN</v>
          </cell>
          <cell r="Y281" t="str">
            <v/>
          </cell>
          <cell r="Z281" t="str">
            <v>I</v>
          </cell>
          <cell r="AA281" t="str">
            <v>WEN</v>
          </cell>
          <cell r="AB281" t="str">
            <v>WEN</v>
          </cell>
          <cell r="AC281" t="str">
            <v>I</v>
          </cell>
          <cell r="AD281" t="str">
            <v>WEN</v>
          </cell>
          <cell r="AE281" t="str">
            <v>WEN</v>
          </cell>
        </row>
        <row r="282">
          <cell r="A282">
            <v>268</v>
          </cell>
          <cell r="B282" t="str">
            <v>Schöberl Johann</v>
          </cell>
          <cell r="C282" t="str">
            <v>M</v>
          </cell>
          <cell r="D282">
            <v>19084</v>
          </cell>
          <cell r="E282">
            <v>42825</v>
          </cell>
          <cell r="F282">
            <v>65</v>
          </cell>
          <cell r="G282" t="str">
            <v>Moosbach</v>
          </cell>
          <cell r="H282" t="str">
            <v>Österr</v>
          </cell>
          <cell r="I282" t="str">
            <v>SCHÖBJOHA</v>
          </cell>
          <cell r="J282" t="str">
            <v/>
          </cell>
          <cell r="K282">
            <v>612</v>
          </cell>
          <cell r="N282" t="str">
            <v>I</v>
          </cell>
          <cell r="O282" t="str">
            <v>WEN</v>
          </cell>
          <cell r="P282" t="str">
            <v>WEN</v>
          </cell>
          <cell r="Q282" t="str">
            <v>I</v>
          </cell>
          <cell r="R282" t="str">
            <v>WEN</v>
          </cell>
          <cell r="S282" t="str">
            <v>WEN</v>
          </cell>
          <cell r="T282" t="str">
            <v>I</v>
          </cell>
          <cell r="U282" t="str">
            <v>WEN</v>
          </cell>
          <cell r="V282" t="str">
            <v>WEN</v>
          </cell>
          <cell r="W282" t="str">
            <v>I</v>
          </cell>
          <cell r="X282" t="str">
            <v>WEN</v>
          </cell>
          <cell r="Y282" t="str">
            <v>WEN</v>
          </cell>
          <cell r="Z282" t="str">
            <v>I</v>
          </cell>
          <cell r="AA282" t="str">
            <v>WEN</v>
          </cell>
          <cell r="AB282" t="str">
            <v>WEN</v>
          </cell>
          <cell r="AC282" t="str">
            <v>I</v>
          </cell>
          <cell r="AD282" t="str">
            <v>WEN</v>
          </cell>
          <cell r="AE282" t="str">
            <v>WEN</v>
          </cell>
        </row>
        <row r="283">
          <cell r="A283">
            <v>269</v>
          </cell>
          <cell r="B283" t="str">
            <v>Weber Günther jun.</v>
          </cell>
          <cell r="C283" t="str">
            <v>M</v>
          </cell>
          <cell r="D283">
            <v>31555</v>
          </cell>
          <cell r="E283">
            <v>42878</v>
          </cell>
          <cell r="F283">
            <v>31</v>
          </cell>
          <cell r="G283" t="str">
            <v>Braunau</v>
          </cell>
          <cell r="H283" t="str">
            <v>Österr   </v>
          </cell>
          <cell r="I283" t="str">
            <v>WEBERGÜNT</v>
          </cell>
          <cell r="J283" t="str">
            <v/>
          </cell>
          <cell r="K283">
            <v>4255</v>
          </cell>
          <cell r="N283" t="str">
            <v/>
          </cell>
          <cell r="O283" t="str">
            <v/>
          </cell>
          <cell r="P283" t="str">
            <v/>
          </cell>
          <cell r="Q283" t="str">
            <v/>
          </cell>
          <cell r="R283" t="str">
            <v/>
          </cell>
          <cell r="S283" t="str">
            <v/>
          </cell>
          <cell r="T283" t="str">
            <v/>
          </cell>
          <cell r="U283" t="str">
            <v/>
          </cell>
          <cell r="V283" t="str">
            <v/>
          </cell>
          <cell r="W283" t="str">
            <v/>
          </cell>
          <cell r="X283" t="str">
            <v/>
          </cell>
          <cell r="Y283" t="str">
            <v/>
          </cell>
          <cell r="Z283" t="str">
            <v>I</v>
          </cell>
          <cell r="AA283" t="str">
            <v>WEN</v>
          </cell>
          <cell r="AB283" t="str">
            <v>WEN</v>
          </cell>
          <cell r="AC283" t="str">
            <v>I</v>
          </cell>
          <cell r="AD283" t="str">
            <v>WEN</v>
          </cell>
          <cell r="AE283" t="str">
            <v>WEN</v>
          </cell>
        </row>
        <row r="284">
          <cell r="A284">
            <v>270</v>
          </cell>
          <cell r="B284" t="str">
            <v>Bologa Robert</v>
          </cell>
          <cell r="C284" t="str">
            <v>M</v>
          </cell>
          <cell r="D284">
            <v>33225</v>
          </cell>
          <cell r="E284">
            <v>42722</v>
          </cell>
          <cell r="F284">
            <v>26</v>
          </cell>
          <cell r="G284" t="str">
            <v>Bruck/Mur</v>
          </cell>
          <cell r="H284" t="str">
            <v>Österr</v>
          </cell>
          <cell r="I284" t="str">
            <v>BOLOGROBE</v>
          </cell>
          <cell r="J284" t="str">
            <v/>
          </cell>
          <cell r="K284">
            <v>4393</v>
          </cell>
          <cell r="N284" t="str">
            <v>I</v>
          </cell>
          <cell r="O284" t="str">
            <v>BRM</v>
          </cell>
          <cell r="P284" t="str">
            <v>BRM</v>
          </cell>
          <cell r="Q284" t="str">
            <v>I</v>
          </cell>
          <cell r="R284" t="str">
            <v>BRM</v>
          </cell>
          <cell r="S284" t="str">
            <v>BRM</v>
          </cell>
          <cell r="T284" t="str">
            <v>I</v>
          </cell>
          <cell r="U284" t="str">
            <v>BRM</v>
          </cell>
          <cell r="V284" t="str">
            <v>BRM</v>
          </cell>
          <cell r="W284" t="str">
            <v>I</v>
          </cell>
          <cell r="X284" t="str">
            <v>BRM</v>
          </cell>
          <cell r="Y284" t="str">
            <v>BRM</v>
          </cell>
          <cell r="Z284" t="str">
            <v>I</v>
          </cell>
          <cell r="AA284" t="str">
            <v>BRM</v>
          </cell>
          <cell r="AB284" t="str">
            <v>BRM</v>
          </cell>
          <cell r="AC284" t="str">
            <v>I</v>
          </cell>
          <cell r="AD284" t="str">
            <v>BRM</v>
          </cell>
          <cell r="AE284" t="str">
            <v>BRM</v>
          </cell>
        </row>
        <row r="285">
          <cell r="A285">
            <v>271</v>
          </cell>
          <cell r="B285" t="str">
            <v>Dogan Muhammet</v>
          </cell>
          <cell r="C285" t="str">
            <v>M</v>
          </cell>
          <cell r="D285">
            <v>34502</v>
          </cell>
          <cell r="E285">
            <v>42903</v>
          </cell>
          <cell r="F285">
            <v>23</v>
          </cell>
          <cell r="G285" t="str">
            <v>Cihanbeyli/Türkei</v>
          </cell>
          <cell r="H285" t="str">
            <v>Österr</v>
          </cell>
          <cell r="I285" t="str">
            <v>DOGANMUHA</v>
          </cell>
          <cell r="J285" t="str">
            <v/>
          </cell>
          <cell r="K285">
            <v>4554</v>
          </cell>
          <cell r="N285" t="str">
            <v/>
          </cell>
          <cell r="O285" t="str">
            <v/>
          </cell>
          <cell r="P285" t="str">
            <v/>
          </cell>
          <cell r="Q285" t="str">
            <v/>
          </cell>
          <cell r="R285" t="str">
            <v/>
          </cell>
          <cell r="S285" t="str">
            <v/>
          </cell>
          <cell r="T285" t="str">
            <v/>
          </cell>
          <cell r="U285" t="str">
            <v/>
          </cell>
          <cell r="V285" t="str">
            <v/>
          </cell>
          <cell r="W285" t="str">
            <v/>
          </cell>
          <cell r="X285" t="str">
            <v/>
          </cell>
          <cell r="Y285" t="str">
            <v/>
          </cell>
          <cell r="Z285" t="str">
            <v>I</v>
          </cell>
          <cell r="AA285" t="str">
            <v>BRM</v>
          </cell>
          <cell r="AB285" t="str">
            <v>BRM</v>
          </cell>
          <cell r="AC285" t="str">
            <v>I</v>
          </cell>
          <cell r="AD285" t="str">
            <v>BRM</v>
          </cell>
          <cell r="AE285" t="str">
            <v>BRM</v>
          </cell>
        </row>
        <row r="286">
          <cell r="A286">
            <v>272</v>
          </cell>
          <cell r="B286" t="str">
            <v>Huber Otto</v>
          </cell>
          <cell r="C286" t="str">
            <v>M</v>
          </cell>
          <cell r="D286">
            <v>12218</v>
          </cell>
          <cell r="E286">
            <v>42899</v>
          </cell>
          <cell r="F286">
            <v>84</v>
          </cell>
          <cell r="G286" t="str">
            <v>Bruck/Mur</v>
          </cell>
          <cell r="H286" t="str">
            <v>Österr</v>
          </cell>
          <cell r="I286" t="str">
            <v>HUBEROTTO</v>
          </cell>
          <cell r="J286" t="str">
            <v/>
          </cell>
          <cell r="K286">
            <v>641</v>
          </cell>
          <cell r="N286" t="str">
            <v>I</v>
          </cell>
          <cell r="O286" t="str">
            <v>BRM</v>
          </cell>
          <cell r="P286" t="str">
            <v>BRM</v>
          </cell>
          <cell r="Q286" t="str">
            <v>I</v>
          </cell>
          <cell r="R286" t="str">
            <v>BRM</v>
          </cell>
          <cell r="S286" t="str">
            <v>BRM</v>
          </cell>
          <cell r="T286" t="str">
            <v>I</v>
          </cell>
          <cell r="U286" t="str">
            <v>BRM</v>
          </cell>
          <cell r="V286" t="str">
            <v>BRM</v>
          </cell>
          <cell r="W286" t="str">
            <v>I</v>
          </cell>
          <cell r="X286" t="str">
            <v>BRM</v>
          </cell>
          <cell r="Y286" t="str">
            <v>BRM</v>
          </cell>
          <cell r="Z286" t="str">
            <v>I</v>
          </cell>
          <cell r="AA286" t="str">
            <v>BRM</v>
          </cell>
          <cell r="AB286" t="str">
            <v>BRM</v>
          </cell>
          <cell r="AC286" t="str">
            <v>I</v>
          </cell>
          <cell r="AD286" t="str">
            <v>BRM</v>
          </cell>
          <cell r="AE286" t="str">
            <v>BRM</v>
          </cell>
        </row>
        <row r="287">
          <cell r="A287">
            <v>273</v>
          </cell>
          <cell r="B287" t="str">
            <v>Izrailov Ashab</v>
          </cell>
          <cell r="C287" t="str">
            <v>M</v>
          </cell>
          <cell r="D287">
            <v>35187</v>
          </cell>
          <cell r="E287">
            <v>42857</v>
          </cell>
          <cell r="F287">
            <v>21</v>
          </cell>
          <cell r="G287" t="str">
            <v>Kroznii</v>
          </cell>
          <cell r="H287" t="str">
            <v>Russische Föderation</v>
          </cell>
          <cell r="I287" t="str">
            <v>IZRAIASHA</v>
          </cell>
          <cell r="J287" t="str">
            <v/>
          </cell>
          <cell r="K287">
            <v>4605</v>
          </cell>
          <cell r="N287" t="str">
            <v>G</v>
          </cell>
          <cell r="O287" t="str">
            <v>BRM</v>
          </cell>
          <cell r="P287" t="str">
            <v>BRM</v>
          </cell>
          <cell r="Q287" t="str">
            <v>G</v>
          </cell>
          <cell r="R287" t="str">
            <v>BRM</v>
          </cell>
          <cell r="S287" t="str">
            <v>BRM</v>
          </cell>
          <cell r="T287" t="str">
            <v>G</v>
          </cell>
          <cell r="U287" t="str">
            <v>BRM</v>
          </cell>
          <cell r="V287" t="str">
            <v>BRM</v>
          </cell>
          <cell r="W287" t="str">
            <v>G</v>
          </cell>
          <cell r="X287" t="str">
            <v>BRM</v>
          </cell>
          <cell r="Y287" t="str">
            <v>BRM</v>
          </cell>
          <cell r="Z287" t="str">
            <v>G</v>
          </cell>
          <cell r="AA287" t="str">
            <v>BRM</v>
          </cell>
          <cell r="AB287" t="str">
            <v>BRM</v>
          </cell>
          <cell r="AC287" t="str">
            <v>I</v>
          </cell>
          <cell r="AD287" t="str">
            <v>BRM</v>
          </cell>
          <cell r="AE287" t="str">
            <v>BRM</v>
          </cell>
        </row>
        <row r="288">
          <cell r="A288">
            <v>274</v>
          </cell>
          <cell r="B288" t="str">
            <v>Kathrein Christian</v>
          </cell>
          <cell r="C288" t="str">
            <v>M</v>
          </cell>
          <cell r="D288">
            <v>33848</v>
          </cell>
          <cell r="E288">
            <v>42979</v>
          </cell>
          <cell r="F288">
            <v>25</v>
          </cell>
          <cell r="G288" t="str">
            <v>Bruck/Mur</v>
          </cell>
          <cell r="H288" t="str">
            <v>Österr</v>
          </cell>
          <cell r="I288" t="str">
            <v>KATHRCHRI</v>
          </cell>
          <cell r="J288" t="str">
            <v/>
          </cell>
          <cell r="K288">
            <v>4445</v>
          </cell>
          <cell r="N288" t="str">
            <v>I</v>
          </cell>
          <cell r="O288" t="str">
            <v>BRM</v>
          </cell>
          <cell r="P288" t="str">
            <v>BRM</v>
          </cell>
          <cell r="Q288" t="str">
            <v>I</v>
          </cell>
          <cell r="R288" t="str">
            <v>BRM</v>
          </cell>
          <cell r="S288" t="str">
            <v>BRM</v>
          </cell>
          <cell r="T288" t="str">
            <v>I</v>
          </cell>
          <cell r="U288" t="str">
            <v>BRM</v>
          </cell>
          <cell r="V288" t="str">
            <v>BRM</v>
          </cell>
          <cell r="W288" t="str">
            <v>I</v>
          </cell>
          <cell r="X288" t="str">
            <v>BRM</v>
          </cell>
          <cell r="Y288" t="str">
            <v>BRM</v>
          </cell>
          <cell r="Z288" t="str">
            <v>I</v>
          </cell>
          <cell r="AA288" t="str">
            <v>BRM</v>
          </cell>
          <cell r="AB288" t="str">
            <v>BRM</v>
          </cell>
          <cell r="AC288" t="str">
            <v>I</v>
          </cell>
          <cell r="AD288" t="str">
            <v>BRM</v>
          </cell>
          <cell r="AE288" t="str">
            <v>BRM</v>
          </cell>
        </row>
        <row r="289">
          <cell r="A289">
            <v>275</v>
          </cell>
          <cell r="B289" t="str">
            <v>Marintscheschki Martin</v>
          </cell>
          <cell r="C289" t="str">
            <v>M</v>
          </cell>
          <cell r="D289">
            <v>33375</v>
          </cell>
          <cell r="E289">
            <v>42872</v>
          </cell>
          <cell r="F289">
            <v>26</v>
          </cell>
          <cell r="G289" t="str">
            <v>Bruck/Mur</v>
          </cell>
          <cell r="H289" t="str">
            <v>Österr</v>
          </cell>
          <cell r="I289" t="str">
            <v>MARINMART</v>
          </cell>
          <cell r="J289" t="str">
            <v/>
          </cell>
          <cell r="K289">
            <v>4394</v>
          </cell>
          <cell r="N289" t="str">
            <v>I</v>
          </cell>
          <cell r="O289" t="str">
            <v>BRM</v>
          </cell>
          <cell r="P289" t="str">
            <v>BRM</v>
          </cell>
          <cell r="Q289" t="str">
            <v>I</v>
          </cell>
          <cell r="R289" t="str">
            <v>BRM</v>
          </cell>
          <cell r="S289" t="str">
            <v>BRM</v>
          </cell>
          <cell r="T289" t="str">
            <v>I</v>
          </cell>
          <cell r="U289" t="str">
            <v>BRM</v>
          </cell>
          <cell r="V289" t="str">
            <v>BRM</v>
          </cell>
          <cell r="W289" t="str">
            <v>I</v>
          </cell>
          <cell r="X289" t="str">
            <v>BRM</v>
          </cell>
          <cell r="Y289" t="str">
            <v/>
          </cell>
          <cell r="Z289" t="str">
            <v>I</v>
          </cell>
          <cell r="AA289" t="str">
            <v>BRM</v>
          </cell>
          <cell r="AB289" t="str">
            <v>BRM</v>
          </cell>
          <cell r="AC289" t="str">
            <v>I</v>
          </cell>
          <cell r="AD289" t="str">
            <v>BRM</v>
          </cell>
          <cell r="AE289" t="str">
            <v>BRM</v>
          </cell>
        </row>
        <row r="290">
          <cell r="A290">
            <v>276</v>
          </cell>
          <cell r="B290" t="str">
            <v>Steinberger Johanna</v>
          </cell>
          <cell r="C290" t="str">
            <v>W</v>
          </cell>
          <cell r="D290">
            <v>33775</v>
          </cell>
          <cell r="E290">
            <v>42906</v>
          </cell>
          <cell r="F290">
            <v>25</v>
          </cell>
          <cell r="G290" t="str">
            <v>Bruck/Mur</v>
          </cell>
          <cell r="H290" t="str">
            <v>Österr</v>
          </cell>
          <cell r="I290" t="str">
            <v>STEINJOHA</v>
          </cell>
          <cell r="J290" t="str">
            <v/>
          </cell>
          <cell r="K290">
            <v>4449</v>
          </cell>
          <cell r="N290" t="str">
            <v>I</v>
          </cell>
          <cell r="O290" t="str">
            <v>BRM</v>
          </cell>
          <cell r="P290" t="str">
            <v>BRM</v>
          </cell>
          <cell r="Q290" t="str">
            <v>I</v>
          </cell>
          <cell r="R290" t="str">
            <v>BRM</v>
          </cell>
          <cell r="S290" t="str">
            <v>BRM</v>
          </cell>
          <cell r="T290" t="str">
            <v>I</v>
          </cell>
          <cell r="U290" t="str">
            <v>BRM</v>
          </cell>
          <cell r="V290" t="str">
            <v>BRM</v>
          </cell>
          <cell r="W290" t="str">
            <v>I</v>
          </cell>
          <cell r="X290" t="str">
            <v>BRM</v>
          </cell>
          <cell r="Y290" t="str">
            <v>BRM</v>
          </cell>
          <cell r="Z290" t="str">
            <v>I</v>
          </cell>
          <cell r="AA290" t="str">
            <v>BRM</v>
          </cell>
          <cell r="AB290" t="str">
            <v>BRM</v>
          </cell>
          <cell r="AC290" t="str">
            <v>I</v>
          </cell>
          <cell r="AD290" t="str">
            <v>BRM</v>
          </cell>
          <cell r="AE290" t="str">
            <v>BRM</v>
          </cell>
        </row>
        <row r="291">
          <cell r="A291">
            <v>277</v>
          </cell>
          <cell r="B291" t="str">
            <v>Vaspöri Gabor</v>
          </cell>
          <cell r="C291" t="str">
            <v>M</v>
          </cell>
          <cell r="D291">
            <v>30615</v>
          </cell>
          <cell r="E291">
            <v>43034</v>
          </cell>
          <cell r="F291">
            <v>34</v>
          </cell>
          <cell r="G291" t="str">
            <v>Szombathely</v>
          </cell>
          <cell r="H291" t="str">
            <v>Ungarn</v>
          </cell>
          <cell r="I291" t="str">
            <v>VASPÖGABO</v>
          </cell>
          <cell r="J291" t="str">
            <v/>
          </cell>
          <cell r="K291">
            <v>4565</v>
          </cell>
          <cell r="N291" t="str">
            <v/>
          </cell>
          <cell r="O291" t="str">
            <v/>
          </cell>
          <cell r="P291" t="str">
            <v/>
          </cell>
          <cell r="Q291" t="str">
            <v/>
          </cell>
          <cell r="R291" t="str">
            <v/>
          </cell>
          <cell r="S291" t="str">
            <v/>
          </cell>
          <cell r="T291" t="str">
            <v/>
          </cell>
          <cell r="U291" t="str">
            <v/>
          </cell>
          <cell r="V291" t="str">
            <v/>
          </cell>
          <cell r="W291" t="str">
            <v/>
          </cell>
          <cell r="X291" t="str">
            <v/>
          </cell>
          <cell r="Y291" t="str">
            <v/>
          </cell>
          <cell r="Z291" t="str">
            <v/>
          </cell>
          <cell r="AA291" t="str">
            <v/>
          </cell>
          <cell r="AB291" t="str">
            <v/>
          </cell>
          <cell r="AC291" t="str">
            <v>A/L</v>
          </cell>
          <cell r="AD291" t="str">
            <v>BRM</v>
          </cell>
          <cell r="AE291" t="str">
            <v>BRM</v>
          </cell>
        </row>
        <row r="292">
          <cell r="A292">
            <v>278</v>
          </cell>
          <cell r="B292" t="str">
            <v>Greiner Harald</v>
          </cell>
          <cell r="C292" t="str">
            <v>M</v>
          </cell>
          <cell r="D292">
            <v>24872</v>
          </cell>
          <cell r="E292">
            <v>42770</v>
          </cell>
          <cell r="F292">
            <v>49</v>
          </cell>
          <cell r="G292" t="str">
            <v>Graz</v>
          </cell>
          <cell r="H292" t="str">
            <v>Österr</v>
          </cell>
          <cell r="I292" t="str">
            <v>GREINHARA</v>
          </cell>
          <cell r="J292" t="str">
            <v/>
          </cell>
          <cell r="K292">
            <v>3101</v>
          </cell>
          <cell r="N292" t="str">
            <v/>
          </cell>
          <cell r="O292" t="str">
            <v/>
          </cell>
          <cell r="P292" t="str">
            <v/>
          </cell>
          <cell r="Q292" t="str">
            <v/>
          </cell>
          <cell r="R292" t="str">
            <v/>
          </cell>
          <cell r="S292" t="str">
            <v/>
          </cell>
          <cell r="T292" t="str">
            <v/>
          </cell>
          <cell r="U292" t="str">
            <v/>
          </cell>
          <cell r="V292" t="str">
            <v/>
          </cell>
          <cell r="W292" t="str">
            <v>I</v>
          </cell>
          <cell r="X292" t="str">
            <v>FEL</v>
          </cell>
          <cell r="Y292" t="str">
            <v>FEL</v>
          </cell>
          <cell r="Z292" t="str">
            <v/>
          </cell>
          <cell r="AA292" t="str">
            <v/>
          </cell>
          <cell r="AB292" t="str">
            <v/>
          </cell>
          <cell r="AC292" t="str">
            <v>I</v>
          </cell>
          <cell r="AD292" t="str">
            <v>FEL</v>
          </cell>
          <cell r="AE292" t="str">
            <v>FEL</v>
          </cell>
        </row>
        <row r="293">
          <cell r="A293">
            <v>279</v>
          </cell>
          <cell r="B293" t="str">
            <v>Greiner Thomas</v>
          </cell>
          <cell r="C293" t="str">
            <v>M</v>
          </cell>
          <cell r="D293">
            <v>26718</v>
          </cell>
          <cell r="E293">
            <v>42789</v>
          </cell>
          <cell r="F293">
            <v>44</v>
          </cell>
          <cell r="G293" t="str">
            <v>Graz</v>
          </cell>
          <cell r="H293" t="str">
            <v>Österr</v>
          </cell>
          <cell r="I293" t="str">
            <v>GREINTHOM</v>
          </cell>
          <cell r="J293" t="str">
            <v/>
          </cell>
          <cell r="K293">
            <v>3302</v>
          </cell>
          <cell r="N293" t="str">
            <v>I</v>
          </cell>
          <cell r="O293" t="str">
            <v>FEL</v>
          </cell>
          <cell r="P293" t="str">
            <v>FEL</v>
          </cell>
          <cell r="Q293" t="str">
            <v>I</v>
          </cell>
          <cell r="R293" t="str">
            <v>FEL</v>
          </cell>
          <cell r="S293" t="str">
            <v>FEL</v>
          </cell>
          <cell r="T293" t="str">
            <v>I</v>
          </cell>
          <cell r="U293" t="str">
            <v>FEL</v>
          </cell>
          <cell r="V293" t="str">
            <v>FEL</v>
          </cell>
          <cell r="W293" t="str">
            <v>I</v>
          </cell>
          <cell r="X293" t="str">
            <v>FEL</v>
          </cell>
          <cell r="Y293" t="str">
            <v>FEL</v>
          </cell>
          <cell r="Z293" t="str">
            <v>I</v>
          </cell>
          <cell r="AA293" t="str">
            <v>FEL</v>
          </cell>
          <cell r="AB293" t="str">
            <v>FEL</v>
          </cell>
          <cell r="AC293" t="str">
            <v>I</v>
          </cell>
          <cell r="AD293" t="str">
            <v>FEL</v>
          </cell>
          <cell r="AE293" t="str">
            <v>FEL</v>
          </cell>
        </row>
        <row r="294">
          <cell r="A294">
            <v>280</v>
          </cell>
          <cell r="B294" t="str">
            <v>Gruber Johann</v>
          </cell>
          <cell r="C294" t="str">
            <v>M</v>
          </cell>
          <cell r="D294">
            <v>17847</v>
          </cell>
          <cell r="E294">
            <v>43049</v>
          </cell>
          <cell r="F294">
            <v>69</v>
          </cell>
          <cell r="G294" t="str">
            <v>Gleisdorf</v>
          </cell>
          <cell r="H294" t="str">
            <v>Österr</v>
          </cell>
          <cell r="I294" t="str">
            <v>GRUBEJOHA</v>
          </cell>
          <cell r="J294" t="str">
            <v/>
          </cell>
          <cell r="K294">
            <v>829</v>
          </cell>
          <cell r="N294" t="str">
            <v/>
          </cell>
          <cell r="O294" t="str">
            <v/>
          </cell>
          <cell r="P294" t="str">
            <v/>
          </cell>
          <cell r="Q294" t="str">
            <v/>
          </cell>
          <cell r="R294" t="str">
            <v/>
          </cell>
          <cell r="S294" t="str">
            <v/>
          </cell>
          <cell r="T294" t="str">
            <v/>
          </cell>
          <cell r="U294" t="str">
            <v/>
          </cell>
          <cell r="V294" t="str">
            <v/>
          </cell>
          <cell r="W294" t="str">
            <v/>
          </cell>
          <cell r="X294" t="str">
            <v/>
          </cell>
          <cell r="Y294" t="str">
            <v/>
          </cell>
          <cell r="Z294" t="str">
            <v/>
          </cell>
          <cell r="AA294" t="str">
            <v/>
          </cell>
          <cell r="AB294" t="str">
            <v/>
          </cell>
          <cell r="AC294" t="str">
            <v>I</v>
          </cell>
          <cell r="AD294" t="str">
            <v>FEL</v>
          </cell>
          <cell r="AE294" t="str">
            <v>FEL</v>
          </cell>
        </row>
        <row r="295">
          <cell r="A295">
            <v>281</v>
          </cell>
          <cell r="B295" t="str">
            <v>Prasser Wolfgang</v>
          </cell>
          <cell r="C295" t="str">
            <v>M</v>
          </cell>
          <cell r="D295">
            <v>28973</v>
          </cell>
          <cell r="E295">
            <v>42853</v>
          </cell>
          <cell r="F295">
            <v>38</v>
          </cell>
          <cell r="G295" t="str">
            <v>Graz</v>
          </cell>
          <cell r="H295" t="str">
            <v>Österr</v>
          </cell>
          <cell r="I295" t="str">
            <v>PRASSWOLF</v>
          </cell>
          <cell r="J295" t="str">
            <v/>
          </cell>
          <cell r="K295">
            <v>4241</v>
          </cell>
          <cell r="N295" t="str">
            <v>I</v>
          </cell>
          <cell r="O295" t="str">
            <v>FEL</v>
          </cell>
          <cell r="P295" t="str">
            <v>FEL</v>
          </cell>
          <cell r="Q295" t="str">
            <v>I</v>
          </cell>
          <cell r="R295" t="str">
            <v>FEL</v>
          </cell>
          <cell r="S295" t="str">
            <v>FEL</v>
          </cell>
          <cell r="T295" t="str">
            <v>I</v>
          </cell>
          <cell r="U295" t="str">
            <v>FEL</v>
          </cell>
          <cell r="V295" t="str">
            <v>FEL</v>
          </cell>
          <cell r="W295" t="str">
            <v>I</v>
          </cell>
          <cell r="X295" t="str">
            <v>FEL</v>
          </cell>
          <cell r="Y295" t="str">
            <v>FEL</v>
          </cell>
          <cell r="Z295" t="str">
            <v>I</v>
          </cell>
          <cell r="AA295" t="str">
            <v>FEL</v>
          </cell>
          <cell r="AB295" t="str">
            <v>FEL</v>
          </cell>
          <cell r="AC295" t="str">
            <v>I</v>
          </cell>
          <cell r="AD295" t="str">
            <v>FEL</v>
          </cell>
          <cell r="AE295" t="str">
            <v>FEL</v>
          </cell>
        </row>
        <row r="296">
          <cell r="A296">
            <v>282</v>
          </cell>
          <cell r="B296" t="str">
            <v>Pulsinger Gerhard</v>
          </cell>
          <cell r="C296" t="str">
            <v>M</v>
          </cell>
          <cell r="D296">
            <v>19276</v>
          </cell>
          <cell r="E296">
            <v>43017</v>
          </cell>
          <cell r="F296">
            <v>65</v>
          </cell>
          <cell r="G296" t="str">
            <v>Wolfsberg</v>
          </cell>
          <cell r="H296" t="str">
            <v>Österr</v>
          </cell>
          <cell r="I296" t="str">
            <v>PULSIGERH</v>
          </cell>
          <cell r="J296" t="str">
            <v/>
          </cell>
          <cell r="K296">
            <v>805</v>
          </cell>
          <cell r="N296" t="str">
            <v>I</v>
          </cell>
          <cell r="O296" t="str">
            <v>FEL</v>
          </cell>
          <cell r="P296" t="str">
            <v>FEL</v>
          </cell>
          <cell r="Q296" t="str">
            <v>I</v>
          </cell>
          <cell r="R296" t="str">
            <v>FEL</v>
          </cell>
          <cell r="S296" t="str">
            <v>FEL</v>
          </cell>
          <cell r="T296" t="str">
            <v>I</v>
          </cell>
          <cell r="U296" t="str">
            <v>FEL</v>
          </cell>
          <cell r="V296" t="str">
            <v>FEL</v>
          </cell>
          <cell r="W296" t="str">
            <v>I</v>
          </cell>
          <cell r="X296" t="str">
            <v>FEL</v>
          </cell>
          <cell r="Y296" t="str">
            <v>FEL</v>
          </cell>
          <cell r="Z296" t="str">
            <v>I</v>
          </cell>
          <cell r="AA296" t="str">
            <v>FEL</v>
          </cell>
          <cell r="AB296" t="str">
            <v>FEL</v>
          </cell>
          <cell r="AC296" t="str">
            <v>I</v>
          </cell>
          <cell r="AD296" t="str">
            <v>FEL</v>
          </cell>
          <cell r="AE296" t="str">
            <v>FEL</v>
          </cell>
        </row>
        <row r="297">
          <cell r="A297">
            <v>283</v>
          </cell>
          <cell r="B297" t="str">
            <v>Stolz Patrick</v>
          </cell>
          <cell r="C297" t="str">
            <v>M</v>
          </cell>
          <cell r="D297">
            <v>30499</v>
          </cell>
          <cell r="E297">
            <v>42918</v>
          </cell>
          <cell r="F297">
            <v>34</v>
          </cell>
          <cell r="G297" t="str">
            <v>Graz</v>
          </cell>
          <cell r="H297" t="str">
            <v>Österr</v>
          </cell>
          <cell r="I297" t="str">
            <v>STOLZPATR</v>
          </cell>
          <cell r="J297" t="str">
            <v/>
          </cell>
          <cell r="K297">
            <v>4193</v>
          </cell>
          <cell r="N297" t="str">
            <v>I</v>
          </cell>
          <cell r="O297" t="str">
            <v>FEL</v>
          </cell>
          <cell r="P297" t="str">
            <v>FEL</v>
          </cell>
          <cell r="Q297" t="str">
            <v>I</v>
          </cell>
          <cell r="R297" t="str">
            <v>FEL</v>
          </cell>
          <cell r="S297" t="str">
            <v>FEL</v>
          </cell>
          <cell r="T297" t="str">
            <v>I</v>
          </cell>
          <cell r="U297" t="str">
            <v>FEL</v>
          </cell>
          <cell r="V297" t="str">
            <v>FEL</v>
          </cell>
          <cell r="W297" t="str">
            <v>I</v>
          </cell>
          <cell r="X297" t="str">
            <v>FEL</v>
          </cell>
          <cell r="Y297" t="str">
            <v>FEL</v>
          </cell>
          <cell r="Z297" t="str">
            <v>I</v>
          </cell>
          <cell r="AA297" t="str">
            <v>FEL</v>
          </cell>
          <cell r="AB297" t="str">
            <v>FEL</v>
          </cell>
          <cell r="AC297" t="str">
            <v>I</v>
          </cell>
          <cell r="AD297" t="str">
            <v>FEL</v>
          </cell>
          <cell r="AE297" t="str">
            <v>FEL</v>
          </cell>
        </row>
        <row r="298">
          <cell r="A298">
            <v>284</v>
          </cell>
          <cell r="B298" t="str">
            <v>Troni Dmitri</v>
          </cell>
          <cell r="C298" t="str">
            <v>M</v>
          </cell>
          <cell r="D298">
            <v>32789</v>
          </cell>
          <cell r="E298">
            <v>43016</v>
          </cell>
          <cell r="F298">
            <v>28</v>
          </cell>
          <cell r="G298" t="str">
            <v>Tiraspol</v>
          </cell>
          <cell r="H298" t="str">
            <v>Moldawien</v>
          </cell>
          <cell r="I298" t="str">
            <v>TRONIDMIT</v>
          </cell>
          <cell r="J298" t="str">
            <v/>
          </cell>
          <cell r="K298">
            <v>4347</v>
          </cell>
          <cell r="N298" t="str">
            <v>G</v>
          </cell>
          <cell r="O298" t="str">
            <v>FEL</v>
          </cell>
          <cell r="P298" t="str">
            <v>FEL</v>
          </cell>
          <cell r="Q298" t="str">
            <v>G</v>
          </cell>
          <cell r="R298" t="str">
            <v>FEL</v>
          </cell>
          <cell r="S298" t="str">
            <v>FEL</v>
          </cell>
          <cell r="T298" t="str">
            <v>G</v>
          </cell>
          <cell r="U298" t="str">
            <v>FEL</v>
          </cell>
          <cell r="V298" t="str">
            <v>FEL</v>
          </cell>
          <cell r="W298" t="str">
            <v>G</v>
          </cell>
          <cell r="X298" t="str">
            <v>FEL</v>
          </cell>
          <cell r="Y298" t="str">
            <v>FEL</v>
          </cell>
          <cell r="Z298" t="str">
            <v>G</v>
          </cell>
          <cell r="AA298" t="str">
            <v>FEL</v>
          </cell>
          <cell r="AB298" t="str">
            <v>FEL</v>
          </cell>
          <cell r="AC298" t="str">
            <v>I</v>
          </cell>
          <cell r="AD298" t="str">
            <v>FEL</v>
          </cell>
          <cell r="AE298" t="str">
            <v>FEL</v>
          </cell>
        </row>
        <row r="299">
          <cell r="A299">
            <v>285</v>
          </cell>
          <cell r="B299" t="str">
            <v>Bucher Reinhard</v>
          </cell>
          <cell r="C299" t="str">
            <v>M</v>
          </cell>
          <cell r="D299">
            <v>24481</v>
          </cell>
          <cell r="E299">
            <v>42744</v>
          </cell>
          <cell r="F299">
            <v>50</v>
          </cell>
          <cell r="G299" t="str">
            <v>Schladming</v>
          </cell>
          <cell r="H299" t="str">
            <v>Österr</v>
          </cell>
          <cell r="I299" t="str">
            <v>BUCHEREIN</v>
          </cell>
          <cell r="J299" t="str">
            <v/>
          </cell>
          <cell r="K299">
            <v>2703</v>
          </cell>
          <cell r="N299" t="str">
            <v>I</v>
          </cell>
          <cell r="O299" t="str">
            <v>ÖBL</v>
          </cell>
          <cell r="P299" t="str">
            <v>ÖBL</v>
          </cell>
          <cell r="Q299" t="str">
            <v>I</v>
          </cell>
          <cell r="R299" t="str">
            <v>ÖBL</v>
          </cell>
          <cell r="S299" t="str">
            <v>ÖBL</v>
          </cell>
          <cell r="T299" t="str">
            <v>I</v>
          </cell>
          <cell r="U299" t="str">
            <v>ÖBL</v>
          </cell>
          <cell r="V299" t="str">
            <v>ÖBL</v>
          </cell>
          <cell r="W299" t="str">
            <v>I</v>
          </cell>
          <cell r="X299" t="str">
            <v>ÖBL</v>
          </cell>
          <cell r="Y299" t="str">
            <v>ÖBL</v>
          </cell>
          <cell r="Z299" t="str">
            <v>I</v>
          </cell>
          <cell r="AA299" t="str">
            <v>ÖBL</v>
          </cell>
          <cell r="AB299" t="str">
            <v>ÖBL</v>
          </cell>
          <cell r="AC299" t="str">
            <v>I</v>
          </cell>
          <cell r="AD299" t="str">
            <v>ÖBL</v>
          </cell>
          <cell r="AE299" t="str">
            <v>ÖBL</v>
          </cell>
        </row>
        <row r="300">
          <cell r="A300">
            <v>286</v>
          </cell>
          <cell r="B300" t="str">
            <v>Fink Alexander</v>
          </cell>
          <cell r="C300" t="str">
            <v>M</v>
          </cell>
          <cell r="D300">
            <v>35193</v>
          </cell>
          <cell r="E300">
            <v>42863</v>
          </cell>
          <cell r="F300">
            <v>21</v>
          </cell>
          <cell r="G300" t="str">
            <v>Rottenmann</v>
          </cell>
          <cell r="H300" t="str">
            <v>Österr</v>
          </cell>
          <cell r="I300" t="str">
            <v>FINKALEX</v>
          </cell>
          <cell r="J300" t="str">
            <v/>
          </cell>
          <cell r="K300">
            <v>4607</v>
          </cell>
          <cell r="N300" t="str">
            <v>I</v>
          </cell>
          <cell r="O300" t="str">
            <v>ÖBL</v>
          </cell>
          <cell r="P300" t="str">
            <v>ÖBL</v>
          </cell>
          <cell r="Q300" t="str">
            <v>I</v>
          </cell>
          <cell r="R300" t="str">
            <v>ÖBL</v>
          </cell>
          <cell r="S300" t="str">
            <v>ÖBL</v>
          </cell>
          <cell r="T300" t="str">
            <v>I</v>
          </cell>
          <cell r="U300" t="str">
            <v>ÖBL</v>
          </cell>
          <cell r="V300" t="str">
            <v>ÖBL</v>
          </cell>
          <cell r="W300" t="str">
            <v>I</v>
          </cell>
          <cell r="X300" t="str">
            <v>ÖBL</v>
          </cell>
          <cell r="Y300" t="str">
            <v>ÖBL</v>
          </cell>
          <cell r="Z300" t="str">
            <v>I</v>
          </cell>
          <cell r="AA300" t="str">
            <v>ÖBL</v>
          </cell>
          <cell r="AB300" t="str">
            <v>ÖBL</v>
          </cell>
          <cell r="AC300" t="str">
            <v>I</v>
          </cell>
          <cell r="AD300" t="str">
            <v>ÖBL</v>
          </cell>
          <cell r="AE300" t="str">
            <v>ÖBL</v>
          </cell>
        </row>
        <row r="301">
          <cell r="A301">
            <v>287</v>
          </cell>
          <cell r="B301" t="str">
            <v>Greimeister Gernot</v>
          </cell>
          <cell r="C301" t="str">
            <v>M</v>
          </cell>
          <cell r="D301">
            <v>29157</v>
          </cell>
          <cell r="E301">
            <v>43037</v>
          </cell>
          <cell r="F301">
            <v>38</v>
          </cell>
          <cell r="G301" t="str">
            <v>Schladming</v>
          </cell>
          <cell r="H301" t="str">
            <v>Österr</v>
          </cell>
          <cell r="I301" t="str">
            <v>GREIMGERN</v>
          </cell>
          <cell r="J301" t="str">
            <v/>
          </cell>
          <cell r="K301">
            <v>4249</v>
          </cell>
          <cell r="N301" t="str">
            <v/>
          </cell>
          <cell r="O301" t="str">
            <v/>
          </cell>
          <cell r="P301" t="str">
            <v/>
          </cell>
          <cell r="Q301" t="str">
            <v/>
          </cell>
          <cell r="R301" t="str">
            <v/>
          </cell>
          <cell r="S301" t="str">
            <v/>
          </cell>
          <cell r="T301" t="str">
            <v/>
          </cell>
          <cell r="U301" t="str">
            <v/>
          </cell>
          <cell r="V301" t="str">
            <v/>
          </cell>
          <cell r="W301" t="str">
            <v>I</v>
          </cell>
          <cell r="X301" t="str">
            <v>ÖBL</v>
          </cell>
          <cell r="Y301" t="str">
            <v>ÖBL</v>
          </cell>
          <cell r="Z301" t="str">
            <v>I</v>
          </cell>
          <cell r="AA301" t="str">
            <v>ÖBL</v>
          </cell>
          <cell r="AB301" t="str">
            <v>ÖBL</v>
          </cell>
          <cell r="AC301" t="str">
            <v>I</v>
          </cell>
          <cell r="AD301" t="str">
            <v>ÖBL</v>
          </cell>
          <cell r="AE301" t="str">
            <v>ÖBL</v>
          </cell>
        </row>
        <row r="302">
          <cell r="A302">
            <v>288</v>
          </cell>
          <cell r="B302" t="str">
            <v>Grundner Alfred</v>
          </cell>
          <cell r="C302" t="str">
            <v>M</v>
          </cell>
          <cell r="D302">
            <v>24760</v>
          </cell>
          <cell r="E302">
            <v>43023</v>
          </cell>
          <cell r="F302">
            <v>50</v>
          </cell>
          <cell r="G302" t="str">
            <v>Mössna</v>
          </cell>
          <cell r="H302" t="str">
            <v>Österr</v>
          </cell>
          <cell r="I302" t="str">
            <v>GRUNDALFR</v>
          </cell>
          <cell r="J302" t="str">
            <v/>
          </cell>
          <cell r="K302">
            <v>2659</v>
          </cell>
          <cell r="N302" t="str">
            <v/>
          </cell>
          <cell r="O302" t="str">
            <v/>
          </cell>
          <cell r="P302" t="str">
            <v/>
          </cell>
          <cell r="Q302" t="str">
            <v/>
          </cell>
          <cell r="R302" t="str">
            <v/>
          </cell>
          <cell r="S302" t="str">
            <v/>
          </cell>
          <cell r="T302" t="str">
            <v/>
          </cell>
          <cell r="U302" t="str">
            <v/>
          </cell>
          <cell r="V302" t="str">
            <v/>
          </cell>
          <cell r="W302" t="str">
            <v>I</v>
          </cell>
          <cell r="X302" t="str">
            <v>ÖBL</v>
          </cell>
          <cell r="Y302" t="str">
            <v>ÖBL</v>
          </cell>
          <cell r="Z302" t="str">
            <v/>
          </cell>
          <cell r="AA302" t="str">
            <v/>
          </cell>
          <cell r="AB302" t="str">
            <v/>
          </cell>
          <cell r="AC302" t="str">
            <v>I</v>
          </cell>
          <cell r="AD302" t="str">
            <v>ÖBL</v>
          </cell>
          <cell r="AE302" t="str">
            <v>ÖBL</v>
          </cell>
        </row>
        <row r="303">
          <cell r="A303">
            <v>289</v>
          </cell>
          <cell r="B303" t="str">
            <v>Grundner Thomas</v>
          </cell>
          <cell r="C303" t="str">
            <v>M</v>
          </cell>
          <cell r="D303">
            <v>30435</v>
          </cell>
          <cell r="E303">
            <v>42854</v>
          </cell>
          <cell r="F303">
            <v>34</v>
          </cell>
          <cell r="G303" t="str">
            <v>Schladming</v>
          </cell>
          <cell r="H303" t="str">
            <v>Österr</v>
          </cell>
          <cell r="I303" t="str">
            <v>GRUNDTHOM</v>
          </cell>
          <cell r="J303" t="str">
            <v/>
          </cell>
          <cell r="K303">
            <v>4049</v>
          </cell>
          <cell r="N303" t="str">
            <v>I</v>
          </cell>
          <cell r="O303" t="str">
            <v>ÖBL</v>
          </cell>
          <cell r="P303" t="str">
            <v>ÖBL</v>
          </cell>
          <cell r="Q303" t="str">
            <v>I</v>
          </cell>
          <cell r="R303" t="str">
            <v>ÖBL</v>
          </cell>
          <cell r="S303" t="str">
            <v>ÖBL</v>
          </cell>
          <cell r="T303" t="str">
            <v>I</v>
          </cell>
          <cell r="U303" t="str">
            <v>ÖBL</v>
          </cell>
          <cell r="V303" t="str">
            <v>ÖBL</v>
          </cell>
          <cell r="W303" t="str">
            <v>I</v>
          </cell>
          <cell r="X303" t="str">
            <v>ÖBL</v>
          </cell>
          <cell r="Y303" t="str">
            <v>ÖBL</v>
          </cell>
          <cell r="Z303" t="str">
            <v>I</v>
          </cell>
          <cell r="AA303" t="str">
            <v>ÖBL</v>
          </cell>
          <cell r="AB303" t="str">
            <v>ÖBL</v>
          </cell>
          <cell r="AC303" t="str">
            <v>I</v>
          </cell>
          <cell r="AD303" t="str">
            <v>ÖBL</v>
          </cell>
          <cell r="AE303" t="str">
            <v>ÖBL</v>
          </cell>
        </row>
        <row r="304">
          <cell r="A304">
            <v>290</v>
          </cell>
          <cell r="B304" t="str">
            <v>Grundner Verena</v>
          </cell>
          <cell r="C304" t="str">
            <v>W</v>
          </cell>
          <cell r="D304">
            <v>32866</v>
          </cell>
          <cell r="E304">
            <v>42728</v>
          </cell>
          <cell r="F304">
            <v>27</v>
          </cell>
          <cell r="G304" t="str">
            <v>Schladming</v>
          </cell>
          <cell r="H304" t="str">
            <v>Österr   </v>
          </cell>
          <cell r="I304" t="str">
            <v>GRUNDVERE</v>
          </cell>
          <cell r="J304" t="str">
            <v/>
          </cell>
          <cell r="K304">
            <v>4270</v>
          </cell>
          <cell r="N304" t="str">
            <v>I</v>
          </cell>
          <cell r="O304" t="str">
            <v>ÖBL</v>
          </cell>
          <cell r="P304" t="str">
            <v>ÖBL</v>
          </cell>
          <cell r="Q304" t="str">
            <v>I</v>
          </cell>
          <cell r="R304" t="str">
            <v>ÖBL</v>
          </cell>
          <cell r="S304" t="str">
            <v>ÖBL</v>
          </cell>
          <cell r="T304" t="str">
            <v>I</v>
          </cell>
          <cell r="U304" t="str">
            <v>ÖBL</v>
          </cell>
          <cell r="V304" t="str">
            <v>ÖBL</v>
          </cell>
          <cell r="W304" t="str">
            <v>I</v>
          </cell>
          <cell r="X304" t="str">
            <v>ÖBL</v>
          </cell>
          <cell r="Y304" t="str">
            <v>ÖBL</v>
          </cell>
          <cell r="Z304" t="str">
            <v>I</v>
          </cell>
          <cell r="AA304" t="str">
            <v>ÖBL</v>
          </cell>
          <cell r="AB304" t="str">
            <v>ÖBL</v>
          </cell>
          <cell r="AC304" t="str">
            <v>I</v>
          </cell>
          <cell r="AD304" t="str">
            <v>ÖBL</v>
          </cell>
          <cell r="AE304" t="str">
            <v>ÖBL</v>
          </cell>
        </row>
        <row r="305">
          <cell r="A305">
            <v>291</v>
          </cell>
          <cell r="B305" t="str">
            <v>Hirz Claudia</v>
          </cell>
          <cell r="C305" t="str">
            <v>W</v>
          </cell>
          <cell r="D305">
            <v>26766</v>
          </cell>
          <cell r="E305">
            <v>42837</v>
          </cell>
          <cell r="F305">
            <v>44</v>
          </cell>
          <cell r="G305" t="str">
            <v>Rottenmann</v>
          </cell>
          <cell r="H305" t="str">
            <v>Österr   </v>
          </cell>
          <cell r="I305" t="str">
            <v>HIRZCLAU</v>
          </cell>
          <cell r="J305" t="str">
            <v/>
          </cell>
          <cell r="K305">
            <v>4375</v>
          </cell>
          <cell r="N305" t="str">
            <v>I</v>
          </cell>
          <cell r="O305" t="str">
            <v>ÖBL</v>
          </cell>
          <cell r="P305" t="str">
            <v>ÖBL</v>
          </cell>
          <cell r="Q305" t="str">
            <v>I</v>
          </cell>
          <cell r="R305" t="str">
            <v>ÖBL</v>
          </cell>
          <cell r="S305" t="str">
            <v>ÖBL</v>
          </cell>
          <cell r="T305" t="str">
            <v>I</v>
          </cell>
          <cell r="U305" t="str">
            <v>ÖBL</v>
          </cell>
          <cell r="V305" t="str">
            <v>ÖBL</v>
          </cell>
          <cell r="W305" t="str">
            <v>I</v>
          </cell>
          <cell r="X305" t="str">
            <v>ÖBL</v>
          </cell>
          <cell r="Y305" t="str">
            <v>ÖBL</v>
          </cell>
          <cell r="Z305" t="str">
            <v>I</v>
          </cell>
          <cell r="AA305" t="str">
            <v>ÖBL</v>
          </cell>
          <cell r="AB305" t="str">
            <v>ÖBL</v>
          </cell>
          <cell r="AC305" t="str">
            <v>I</v>
          </cell>
          <cell r="AD305" t="str">
            <v>ÖBL</v>
          </cell>
          <cell r="AE305" t="str">
            <v>ÖBL</v>
          </cell>
        </row>
        <row r="306">
          <cell r="A306">
            <v>292</v>
          </cell>
          <cell r="B306" t="str">
            <v>Hirz Martin</v>
          </cell>
          <cell r="C306" t="str">
            <v>M</v>
          </cell>
          <cell r="D306">
            <v>34931</v>
          </cell>
          <cell r="E306">
            <v>42967</v>
          </cell>
          <cell r="F306">
            <v>22</v>
          </cell>
          <cell r="G306" t="str">
            <v>Schladming</v>
          </cell>
          <cell r="H306" t="str">
            <v>Österr</v>
          </cell>
          <cell r="I306" t="str">
            <v>HIRZMART</v>
          </cell>
          <cell r="J306" t="str">
            <v/>
          </cell>
          <cell r="K306">
            <v>4569</v>
          </cell>
          <cell r="N306" t="str">
            <v>I</v>
          </cell>
          <cell r="O306" t="str">
            <v>ÖBL</v>
          </cell>
          <cell r="P306" t="str">
            <v>ÖBL</v>
          </cell>
          <cell r="Q306" t="str">
            <v>I</v>
          </cell>
          <cell r="R306" t="str">
            <v>ÖBL</v>
          </cell>
          <cell r="S306" t="str">
            <v>ÖBL</v>
          </cell>
          <cell r="T306" t="str">
            <v>I</v>
          </cell>
          <cell r="U306" t="str">
            <v>ÖBL</v>
          </cell>
          <cell r="V306" t="str">
            <v>ÖBL</v>
          </cell>
          <cell r="W306" t="str">
            <v>I</v>
          </cell>
          <cell r="X306" t="str">
            <v>ÖBL</v>
          </cell>
          <cell r="Y306" t="str">
            <v>ÖBL</v>
          </cell>
          <cell r="Z306" t="str">
            <v>I</v>
          </cell>
          <cell r="AA306" t="str">
            <v>ÖBL</v>
          </cell>
          <cell r="AB306" t="str">
            <v>ÖBL</v>
          </cell>
          <cell r="AC306" t="str">
            <v>I</v>
          </cell>
          <cell r="AD306" t="str">
            <v>ÖBL</v>
          </cell>
          <cell r="AE306" t="str">
            <v>ÖBL</v>
          </cell>
        </row>
        <row r="307">
          <cell r="A307">
            <v>293</v>
          </cell>
          <cell r="B307" t="str">
            <v>Kesgin Hüseyin</v>
          </cell>
          <cell r="C307" t="str">
            <v>M</v>
          </cell>
          <cell r="D307">
            <v>32248</v>
          </cell>
          <cell r="E307">
            <v>42840</v>
          </cell>
          <cell r="F307">
            <v>29</v>
          </cell>
          <cell r="G307" t="str">
            <v>Güler Islam</v>
          </cell>
          <cell r="H307" t="str">
            <v>Österr</v>
          </cell>
          <cell r="I307" t="str">
            <v>KESGIHÜSE</v>
          </cell>
          <cell r="J307" t="str">
            <v/>
          </cell>
          <cell r="K307">
            <v>4273</v>
          </cell>
          <cell r="N307" t="str">
            <v/>
          </cell>
          <cell r="O307" t="str">
            <v/>
          </cell>
          <cell r="P307" t="str">
            <v/>
          </cell>
          <cell r="Q307" t="str">
            <v/>
          </cell>
          <cell r="R307" t="str">
            <v/>
          </cell>
          <cell r="S307" t="str">
            <v/>
          </cell>
          <cell r="T307" t="str">
            <v/>
          </cell>
          <cell r="U307" t="str">
            <v/>
          </cell>
          <cell r="V307" t="str">
            <v/>
          </cell>
          <cell r="W307" t="str">
            <v/>
          </cell>
          <cell r="X307" t="str">
            <v/>
          </cell>
          <cell r="Y307" t="str">
            <v/>
          </cell>
          <cell r="Z307" t="str">
            <v/>
          </cell>
          <cell r="AA307" t="str">
            <v/>
          </cell>
          <cell r="AB307" t="str">
            <v/>
          </cell>
          <cell r="AC307" t="str">
            <v>I</v>
          </cell>
          <cell r="AD307" t="str">
            <v>ÖBL</v>
          </cell>
          <cell r="AE307" t="str">
            <v>ÖBL</v>
          </cell>
        </row>
        <row r="308">
          <cell r="A308">
            <v>294</v>
          </cell>
          <cell r="B308" t="str">
            <v>Winkler Johann </v>
          </cell>
          <cell r="C308" t="str">
            <v>M</v>
          </cell>
          <cell r="D308">
            <v>22358</v>
          </cell>
          <cell r="E308">
            <v>42812</v>
          </cell>
          <cell r="F308">
            <v>56</v>
          </cell>
          <cell r="G308" t="str">
            <v>Rottenmann</v>
          </cell>
          <cell r="H308" t="str">
            <v>Österr</v>
          </cell>
          <cell r="I308" t="str">
            <v>WINKLJOHA</v>
          </cell>
          <cell r="J308" t="str">
            <v/>
          </cell>
          <cell r="K308">
            <v>2645</v>
          </cell>
          <cell r="N308" t="str">
            <v>I</v>
          </cell>
          <cell r="O308" t="str">
            <v>ÖBL</v>
          </cell>
          <cell r="P308" t="str">
            <v/>
          </cell>
          <cell r="Q308" t="str">
            <v/>
          </cell>
          <cell r="R308" t="str">
            <v/>
          </cell>
          <cell r="S308" t="str">
            <v/>
          </cell>
          <cell r="T308" t="str">
            <v/>
          </cell>
          <cell r="U308" t="str">
            <v/>
          </cell>
          <cell r="V308" t="str">
            <v/>
          </cell>
          <cell r="W308" t="str">
            <v/>
          </cell>
          <cell r="X308" t="str">
            <v/>
          </cell>
          <cell r="Y308" t="str">
            <v/>
          </cell>
          <cell r="Z308" t="str">
            <v>I</v>
          </cell>
          <cell r="AA308" t="str">
            <v>ÖBL</v>
          </cell>
          <cell r="AB308" t="str">
            <v>ÖBL</v>
          </cell>
          <cell r="AC308" t="str">
            <v>I</v>
          </cell>
          <cell r="AD308" t="str">
            <v>ÖBL</v>
          </cell>
          <cell r="AE308" t="str">
            <v>ÖBL</v>
          </cell>
        </row>
        <row r="309">
          <cell r="A309">
            <v>295</v>
          </cell>
          <cell r="B309" t="str">
            <v>Jangra Jaswant</v>
          </cell>
          <cell r="C309" t="str">
            <v>M</v>
          </cell>
          <cell r="D309">
            <v>25419</v>
          </cell>
          <cell r="E309">
            <v>42951</v>
          </cell>
          <cell r="F309">
            <v>48</v>
          </cell>
          <cell r="G309" t="str">
            <v>Punjab/Indien</v>
          </cell>
          <cell r="H309" t="str">
            <v>Österr</v>
          </cell>
          <cell r="I309" t="str">
            <v>JANGRJASW</v>
          </cell>
          <cell r="J309" t="str">
            <v/>
          </cell>
          <cell r="K309">
            <v>3978</v>
          </cell>
          <cell r="N309" t="str">
            <v>I</v>
          </cell>
          <cell r="O309" t="str">
            <v>SBG</v>
          </cell>
          <cell r="P309" t="str">
            <v>SBG</v>
          </cell>
          <cell r="Q309" t="str">
            <v>I</v>
          </cell>
          <cell r="R309" t="str">
            <v>SBG</v>
          </cell>
          <cell r="S309" t="str">
            <v>SBG</v>
          </cell>
          <cell r="T309" t="str">
            <v>I</v>
          </cell>
          <cell r="U309" t="str">
            <v>SBG</v>
          </cell>
          <cell r="V309" t="str">
            <v>SBG</v>
          </cell>
          <cell r="W309" t="str">
            <v>I</v>
          </cell>
          <cell r="X309" t="str">
            <v>SBG</v>
          </cell>
          <cell r="Y309" t="str">
            <v>SBG</v>
          </cell>
          <cell r="Z309" t="str">
            <v>I</v>
          </cell>
          <cell r="AA309" t="str">
            <v>BIS</v>
          </cell>
          <cell r="AB309" t="str">
            <v>BIS</v>
          </cell>
          <cell r="AC309" t="str">
            <v>I</v>
          </cell>
          <cell r="AD309" t="str">
            <v>BIS</v>
          </cell>
          <cell r="AE309" t="str">
            <v>BIS</v>
          </cell>
        </row>
        <row r="310">
          <cell r="A310">
            <v>296</v>
          </cell>
          <cell r="B310" t="str">
            <v>Schuchter Guido</v>
          </cell>
          <cell r="C310" t="str">
            <v>M</v>
          </cell>
          <cell r="D310">
            <v>25366</v>
          </cell>
          <cell r="E310">
            <v>42898</v>
          </cell>
          <cell r="F310">
            <v>48</v>
          </cell>
          <cell r="G310" t="str">
            <v>Schwarzach</v>
          </cell>
          <cell r="H310" t="str">
            <v>Österr</v>
          </cell>
          <cell r="I310" t="str">
            <v>SCHUCGUID</v>
          </cell>
          <cell r="J310" t="str">
            <v/>
          </cell>
          <cell r="K310">
            <v>3184</v>
          </cell>
          <cell r="N310" t="str">
            <v/>
          </cell>
          <cell r="O310" t="str">
            <v/>
          </cell>
          <cell r="P310" t="str">
            <v/>
          </cell>
          <cell r="Q310" t="str">
            <v/>
          </cell>
          <cell r="R310" t="str">
            <v/>
          </cell>
          <cell r="S310" t="str">
            <v/>
          </cell>
          <cell r="T310" t="str">
            <v/>
          </cell>
          <cell r="U310" t="str">
            <v/>
          </cell>
          <cell r="V310" t="str">
            <v/>
          </cell>
          <cell r="W310" t="str">
            <v>I</v>
          </cell>
          <cell r="X310" t="str">
            <v>SBG</v>
          </cell>
          <cell r="Y310" t="str">
            <v>SBG</v>
          </cell>
          <cell r="Z310" t="str">
            <v>I</v>
          </cell>
          <cell r="AA310" t="str">
            <v/>
          </cell>
          <cell r="AB310" t="str">
            <v>BIS</v>
          </cell>
          <cell r="AC310" t="str">
            <v>I</v>
          </cell>
          <cell r="AD310" t="str">
            <v>BIS</v>
          </cell>
          <cell r="AE310" t="str">
            <v>BIS</v>
          </cell>
        </row>
        <row r="311">
          <cell r="A311">
            <v>297</v>
          </cell>
          <cell r="B311" t="str">
            <v>Plosky Erhard</v>
          </cell>
          <cell r="C311" t="str">
            <v>M</v>
          </cell>
          <cell r="D311">
            <v>23154</v>
          </cell>
          <cell r="E311">
            <v>42878</v>
          </cell>
          <cell r="F311">
            <v>54</v>
          </cell>
          <cell r="G311" t="str">
            <v>St. Johann/Pongau</v>
          </cell>
          <cell r="H311" t="str">
            <v>Österr</v>
          </cell>
          <cell r="I311" t="str">
            <v>PLOSKERHA</v>
          </cell>
          <cell r="J311" t="str">
            <v/>
          </cell>
          <cell r="K311">
            <v>3144</v>
          </cell>
          <cell r="N311" t="str">
            <v>I</v>
          </cell>
          <cell r="O311" t="str">
            <v>SBG</v>
          </cell>
          <cell r="P311" t="str">
            <v>SBG</v>
          </cell>
          <cell r="Q311" t="str">
            <v>I</v>
          </cell>
          <cell r="R311" t="str">
            <v>SBG</v>
          </cell>
          <cell r="S311" t="str">
            <v>SBG</v>
          </cell>
          <cell r="T311" t="str">
            <v>I</v>
          </cell>
          <cell r="U311" t="str">
            <v>SBG</v>
          </cell>
          <cell r="V311" t="str">
            <v>SBG</v>
          </cell>
          <cell r="W311" t="str">
            <v>I</v>
          </cell>
          <cell r="X311" t="str">
            <v>SBG</v>
          </cell>
          <cell r="Y311" t="str">
            <v>SBG</v>
          </cell>
          <cell r="Z311" t="str">
            <v>I</v>
          </cell>
          <cell r="AA311" t="str">
            <v>BIS</v>
          </cell>
          <cell r="AB311" t="str">
            <v>BIS</v>
          </cell>
          <cell r="AC311" t="str">
            <v>I</v>
          </cell>
          <cell r="AD311" t="str">
            <v>BIS</v>
          </cell>
          <cell r="AE311" t="str">
            <v>BIS</v>
          </cell>
        </row>
        <row r="312">
          <cell r="A312">
            <v>298</v>
          </cell>
          <cell r="B312" t="str">
            <v>Grünner Daniel</v>
          </cell>
          <cell r="C312" t="str">
            <v>M</v>
          </cell>
          <cell r="D312">
            <v>31914</v>
          </cell>
          <cell r="E312">
            <v>42872</v>
          </cell>
          <cell r="F312">
            <v>30</v>
          </cell>
          <cell r="G312" t="str">
            <v>Salzburg</v>
          </cell>
          <cell r="H312" t="str">
            <v>Österr</v>
          </cell>
          <cell r="I312" t="str">
            <v>GRÜNNDANI</v>
          </cell>
          <cell r="J312" t="str">
            <v/>
          </cell>
          <cell r="K312">
            <v>4520</v>
          </cell>
          <cell r="N312" t="str">
            <v>I</v>
          </cell>
          <cell r="O312" t="str">
            <v>SBG</v>
          </cell>
          <cell r="P312" t="str">
            <v>SBG</v>
          </cell>
          <cell r="Q312" t="str">
            <v>I</v>
          </cell>
          <cell r="R312" t="str">
            <v>SBG</v>
          </cell>
          <cell r="S312" t="str">
            <v>SBG</v>
          </cell>
          <cell r="T312" t="str">
            <v>I</v>
          </cell>
          <cell r="U312" t="str">
            <v>SBG</v>
          </cell>
          <cell r="V312" t="str">
            <v>SBG</v>
          </cell>
          <cell r="W312" t="str">
            <v>I</v>
          </cell>
          <cell r="X312" t="str">
            <v>SBG</v>
          </cell>
          <cell r="Y312" t="str">
            <v>SBG</v>
          </cell>
          <cell r="Z312" t="str">
            <v>I</v>
          </cell>
          <cell r="AA312" t="str">
            <v>SBG</v>
          </cell>
          <cell r="AB312" t="str">
            <v>SBG</v>
          </cell>
          <cell r="AC312" t="str">
            <v>I</v>
          </cell>
          <cell r="AD312" t="str">
            <v>SBG</v>
          </cell>
          <cell r="AE312" t="str">
            <v>SBG</v>
          </cell>
        </row>
        <row r="313">
          <cell r="A313">
            <v>299</v>
          </cell>
          <cell r="B313" t="str">
            <v>Grünner Philipp</v>
          </cell>
          <cell r="C313" t="str">
            <v>M</v>
          </cell>
          <cell r="D313">
            <v>34251</v>
          </cell>
          <cell r="E313">
            <v>43017</v>
          </cell>
          <cell r="F313">
            <v>24</v>
          </cell>
          <cell r="G313" t="str">
            <v>Salzburg</v>
          </cell>
          <cell r="H313" t="str">
            <v>Österr</v>
          </cell>
          <cell r="I313" t="str">
            <v>GRÜNNPHIL</v>
          </cell>
          <cell r="J313" t="str">
            <v/>
          </cell>
          <cell r="K313">
            <v>4563</v>
          </cell>
          <cell r="N313" t="str">
            <v>I</v>
          </cell>
          <cell r="O313" t="str">
            <v>SBG</v>
          </cell>
          <cell r="P313" t="str">
            <v>SBG</v>
          </cell>
          <cell r="Q313" t="str">
            <v>I</v>
          </cell>
          <cell r="R313" t="str">
            <v>SBG</v>
          </cell>
          <cell r="S313" t="str">
            <v>SBG</v>
          </cell>
          <cell r="T313" t="str">
            <v>I</v>
          </cell>
          <cell r="U313" t="str">
            <v>SBG</v>
          </cell>
          <cell r="V313" t="str">
            <v>SBG</v>
          </cell>
          <cell r="W313" t="str">
            <v>I</v>
          </cell>
          <cell r="X313" t="str">
            <v>SBG</v>
          </cell>
          <cell r="Y313" t="str">
            <v>SBG</v>
          </cell>
          <cell r="Z313" t="str">
            <v>I</v>
          </cell>
          <cell r="AA313" t="str">
            <v>SBG</v>
          </cell>
          <cell r="AB313" t="str">
            <v>SBG</v>
          </cell>
          <cell r="AC313" t="str">
            <v>I</v>
          </cell>
          <cell r="AD313" t="str">
            <v>SBG</v>
          </cell>
          <cell r="AE313" t="str">
            <v>SBG</v>
          </cell>
        </row>
        <row r="314">
          <cell r="A314">
            <v>300</v>
          </cell>
          <cell r="B314" t="str">
            <v>Mitterer Günther</v>
          </cell>
          <cell r="C314" t="str">
            <v>M</v>
          </cell>
          <cell r="D314">
            <v>21677</v>
          </cell>
          <cell r="E314">
            <v>42862</v>
          </cell>
          <cell r="F314">
            <v>58</v>
          </cell>
          <cell r="G314" t="str">
            <v>Bad Ischl</v>
          </cell>
          <cell r="H314" t="str">
            <v>Österr</v>
          </cell>
          <cell r="I314" t="str">
            <v>MITTEGÜNT</v>
          </cell>
          <cell r="J314" t="str">
            <v/>
          </cell>
          <cell r="K314">
            <v>3143</v>
          </cell>
          <cell r="N314" t="str">
            <v>I</v>
          </cell>
          <cell r="O314" t="str">
            <v>SBG</v>
          </cell>
          <cell r="P314" t="str">
            <v>SBG</v>
          </cell>
          <cell r="Q314" t="str">
            <v>I</v>
          </cell>
          <cell r="R314" t="str">
            <v>SBG</v>
          </cell>
          <cell r="S314" t="str">
            <v>SBG</v>
          </cell>
          <cell r="T314" t="str">
            <v>I</v>
          </cell>
          <cell r="U314" t="str">
            <v>SBG</v>
          </cell>
          <cell r="V314" t="str">
            <v>SBG</v>
          </cell>
          <cell r="W314" t="str">
            <v>I</v>
          </cell>
          <cell r="X314" t="str">
            <v>SBG</v>
          </cell>
          <cell r="Y314" t="str">
            <v>SBG</v>
          </cell>
          <cell r="Z314" t="str">
            <v>I</v>
          </cell>
          <cell r="AA314" t="str">
            <v>SBG</v>
          </cell>
          <cell r="AB314" t="str">
            <v>SBG</v>
          </cell>
          <cell r="AC314" t="str">
            <v>I</v>
          </cell>
          <cell r="AD314" t="str">
            <v>SBG</v>
          </cell>
          <cell r="AE314" t="str">
            <v>SBG</v>
          </cell>
        </row>
        <row r="315">
          <cell r="A315">
            <v>301</v>
          </cell>
          <cell r="B315" t="str">
            <v>Schnabl Lisa</v>
          </cell>
          <cell r="C315" t="str">
            <v>W</v>
          </cell>
          <cell r="D315">
            <v>33491</v>
          </cell>
          <cell r="E315">
            <v>42988</v>
          </cell>
          <cell r="F315">
            <v>26</v>
          </cell>
          <cell r="G315" t="str">
            <v>Braunau</v>
          </cell>
          <cell r="H315" t="str">
            <v>Österr   </v>
          </cell>
          <cell r="I315" t="str">
            <v>SCHNALISA</v>
          </cell>
          <cell r="J315" t="str">
            <v/>
          </cell>
          <cell r="K315">
            <v>4546</v>
          </cell>
          <cell r="N315" t="str">
            <v>I</v>
          </cell>
          <cell r="O315" t="str">
            <v>SBG</v>
          </cell>
          <cell r="P315" t="str">
            <v>SBG</v>
          </cell>
          <cell r="Q315" t="str">
            <v>I</v>
          </cell>
          <cell r="R315" t="str">
            <v>SBG</v>
          </cell>
          <cell r="S315" t="str">
            <v>SBG</v>
          </cell>
          <cell r="T315" t="str">
            <v>I</v>
          </cell>
          <cell r="U315" t="str">
            <v>SBG</v>
          </cell>
          <cell r="V315" t="str">
            <v>SBG</v>
          </cell>
          <cell r="W315" t="str">
            <v>I</v>
          </cell>
          <cell r="X315" t="str">
            <v>SBG</v>
          </cell>
          <cell r="Y315" t="str">
            <v>SBG</v>
          </cell>
          <cell r="Z315" t="str">
            <v>I</v>
          </cell>
          <cell r="AA315" t="str">
            <v>SBG</v>
          </cell>
          <cell r="AB315" t="str">
            <v>SBG</v>
          </cell>
          <cell r="AC315" t="str">
            <v>I</v>
          </cell>
          <cell r="AD315" t="str">
            <v>SBG</v>
          </cell>
          <cell r="AE315" t="str">
            <v>SBG</v>
          </cell>
        </row>
        <row r="316">
          <cell r="A316">
            <v>302</v>
          </cell>
          <cell r="B316" t="str">
            <v>Steiner Werner</v>
          </cell>
          <cell r="C316" t="str">
            <v>M</v>
          </cell>
          <cell r="D316">
            <v>17304</v>
          </cell>
          <cell r="E316">
            <v>42872</v>
          </cell>
          <cell r="F316">
            <v>70</v>
          </cell>
          <cell r="G316" t="str">
            <v>Hallwang</v>
          </cell>
          <cell r="H316" t="str">
            <v>Österr</v>
          </cell>
          <cell r="I316" t="str">
            <v>STEINWERN</v>
          </cell>
          <cell r="J316" t="str">
            <v/>
          </cell>
          <cell r="K316">
            <v>862</v>
          </cell>
          <cell r="N316" t="str">
            <v>I</v>
          </cell>
          <cell r="O316" t="str">
            <v>SBG</v>
          </cell>
          <cell r="P316" t="str">
            <v>SBG</v>
          </cell>
          <cell r="Q316" t="str">
            <v>I</v>
          </cell>
          <cell r="R316" t="str">
            <v>SBG</v>
          </cell>
          <cell r="S316" t="str">
            <v>SBG</v>
          </cell>
          <cell r="T316" t="str">
            <v>I</v>
          </cell>
          <cell r="U316" t="str">
            <v>SBG</v>
          </cell>
          <cell r="V316" t="str">
            <v>SBG</v>
          </cell>
          <cell r="W316" t="str">
            <v>I</v>
          </cell>
          <cell r="X316" t="str">
            <v>SBG</v>
          </cell>
          <cell r="Y316" t="str">
            <v>SBG</v>
          </cell>
          <cell r="Z316" t="str">
            <v>I</v>
          </cell>
          <cell r="AA316" t="str">
            <v>SBG</v>
          </cell>
          <cell r="AB316" t="str">
            <v>SBG</v>
          </cell>
          <cell r="AC316" t="str">
            <v>I</v>
          </cell>
          <cell r="AD316" t="str">
            <v>SBG</v>
          </cell>
          <cell r="AE316" t="str">
            <v>SBG</v>
          </cell>
        </row>
        <row r="317">
          <cell r="A317">
            <v>303</v>
          </cell>
          <cell r="B317" t="str">
            <v>Walter Richard</v>
          </cell>
          <cell r="C317" t="str">
            <v>M</v>
          </cell>
          <cell r="D317">
            <v>16161</v>
          </cell>
          <cell r="E317">
            <v>42824</v>
          </cell>
          <cell r="F317">
            <v>73</v>
          </cell>
          <cell r="G317" t="str">
            <v>Neu Banovci</v>
          </cell>
          <cell r="H317" t="str">
            <v>Österr</v>
          </cell>
          <cell r="I317" t="str">
            <v>WALTERICH</v>
          </cell>
          <cell r="J317" t="str">
            <v/>
          </cell>
          <cell r="K317">
            <v>1839</v>
          </cell>
          <cell r="N317" t="str">
            <v>I</v>
          </cell>
          <cell r="O317" t="str">
            <v>SBG</v>
          </cell>
          <cell r="P317" t="str">
            <v>SBG</v>
          </cell>
          <cell r="Q317" t="str">
            <v>I</v>
          </cell>
          <cell r="R317" t="str">
            <v>SBG</v>
          </cell>
          <cell r="S317" t="str">
            <v>SBG</v>
          </cell>
          <cell r="T317" t="str">
            <v>I</v>
          </cell>
          <cell r="U317" t="str">
            <v>SBG</v>
          </cell>
          <cell r="V317" t="str">
            <v>SBG</v>
          </cell>
          <cell r="W317" t="str">
            <v>I</v>
          </cell>
          <cell r="X317" t="str">
            <v>SBG</v>
          </cell>
          <cell r="Y317" t="str">
            <v>SBG</v>
          </cell>
          <cell r="Z317" t="str">
            <v>I</v>
          </cell>
          <cell r="AA317" t="str">
            <v>SBG</v>
          </cell>
          <cell r="AB317" t="str">
            <v>SBG</v>
          </cell>
          <cell r="AC317" t="str">
            <v>I</v>
          </cell>
          <cell r="AD317" t="str">
            <v>SBG</v>
          </cell>
          <cell r="AE317" t="str">
            <v>SBG</v>
          </cell>
        </row>
        <row r="318">
          <cell r="A318">
            <v>304</v>
          </cell>
          <cell r="B318" t="str">
            <v>Egger Andreas</v>
          </cell>
          <cell r="C318" t="str">
            <v>M</v>
          </cell>
          <cell r="D318">
            <v>33998</v>
          </cell>
          <cell r="E318">
            <v>42764</v>
          </cell>
          <cell r="F318">
            <v>24</v>
          </cell>
          <cell r="G318" t="str">
            <v>Kufstein</v>
          </cell>
          <cell r="H318" t="str">
            <v>Österr</v>
          </cell>
          <cell r="I318" t="str">
            <v>EGGERANDR</v>
          </cell>
          <cell r="J318" t="str">
            <v/>
          </cell>
          <cell r="K318">
            <v>4497</v>
          </cell>
          <cell r="N318" t="str">
            <v/>
          </cell>
          <cell r="O318" t="str">
            <v/>
          </cell>
          <cell r="P318" t="str">
            <v/>
          </cell>
          <cell r="Q318" t="str">
            <v/>
          </cell>
          <cell r="R318" t="str">
            <v/>
          </cell>
          <cell r="S318" t="str">
            <v/>
          </cell>
          <cell r="T318" t="str">
            <v/>
          </cell>
          <cell r="U318" t="str">
            <v/>
          </cell>
          <cell r="V318" t="str">
            <v/>
          </cell>
          <cell r="W318" t="str">
            <v/>
          </cell>
          <cell r="X318" t="str">
            <v/>
          </cell>
          <cell r="Y318" t="str">
            <v/>
          </cell>
          <cell r="Z318" t="str">
            <v>I</v>
          </cell>
          <cell r="AA318" t="str">
            <v>BHÄ</v>
          </cell>
          <cell r="AB318" t="str">
            <v>BHÄ</v>
          </cell>
          <cell r="AC318" t="str">
            <v>I</v>
          </cell>
          <cell r="AD318" t="str">
            <v>BHÄ</v>
          </cell>
          <cell r="AE318" t="str">
            <v>BHÄ</v>
          </cell>
        </row>
        <row r="319">
          <cell r="A319">
            <v>305</v>
          </cell>
          <cell r="B319" t="str">
            <v>Einberger Kurt</v>
          </cell>
          <cell r="C319" t="str">
            <v>M</v>
          </cell>
          <cell r="D319">
            <v>24134</v>
          </cell>
          <cell r="E319">
            <v>42762</v>
          </cell>
          <cell r="F319">
            <v>51</v>
          </cell>
          <cell r="G319" t="str">
            <v>Brixlegg</v>
          </cell>
          <cell r="H319" t="str">
            <v>Österr</v>
          </cell>
          <cell r="I319" t="str">
            <v>EINBEKURT</v>
          </cell>
          <cell r="J319" t="str">
            <v/>
          </cell>
          <cell r="K319">
            <v>3714</v>
          </cell>
          <cell r="N319" t="str">
            <v>I</v>
          </cell>
          <cell r="O319" t="str">
            <v>BHÄ</v>
          </cell>
          <cell r="P319" t="str">
            <v>BHÄ</v>
          </cell>
          <cell r="Q319" t="str">
            <v>I</v>
          </cell>
          <cell r="R319" t="str">
            <v>BHÄ</v>
          </cell>
          <cell r="S319" t="str">
            <v>BHÄ</v>
          </cell>
          <cell r="T319" t="str">
            <v>I</v>
          </cell>
          <cell r="U319" t="str">
            <v>BHÄ</v>
          </cell>
          <cell r="V319" t="str">
            <v>BHÄ</v>
          </cell>
          <cell r="W319" t="str">
            <v>I</v>
          </cell>
          <cell r="X319" t="str">
            <v>BHÄ</v>
          </cell>
          <cell r="Y319" t="str">
            <v>BHÄ</v>
          </cell>
          <cell r="Z319" t="str">
            <v>I</v>
          </cell>
          <cell r="AA319" t="str">
            <v>BHÄ</v>
          </cell>
          <cell r="AB319" t="str">
            <v>BHÄ</v>
          </cell>
          <cell r="AC319" t="str">
            <v>I</v>
          </cell>
          <cell r="AD319" t="str">
            <v>BHÄ</v>
          </cell>
          <cell r="AE319" t="str">
            <v>BHÄ</v>
          </cell>
        </row>
        <row r="320">
          <cell r="A320">
            <v>306</v>
          </cell>
          <cell r="B320" t="str">
            <v>Lauchart Christian</v>
          </cell>
          <cell r="C320" t="str">
            <v>M</v>
          </cell>
          <cell r="D320">
            <v>25163</v>
          </cell>
          <cell r="E320">
            <v>43060</v>
          </cell>
          <cell r="F320">
            <v>49</v>
          </cell>
          <cell r="G320" t="str">
            <v>St. Gilgen</v>
          </cell>
          <cell r="H320" t="str">
            <v>Österr</v>
          </cell>
          <cell r="I320" t="str">
            <v>LAUCHCHRI</v>
          </cell>
          <cell r="J320" t="str">
            <v/>
          </cell>
          <cell r="K320">
            <v>3353</v>
          </cell>
          <cell r="N320" t="str">
            <v>I</v>
          </cell>
          <cell r="O320" t="str">
            <v>BHÄ</v>
          </cell>
          <cell r="P320" t="str">
            <v>BHÄ</v>
          </cell>
          <cell r="Q320" t="str">
            <v>I</v>
          </cell>
          <cell r="R320" t="str">
            <v>BHÄ</v>
          </cell>
          <cell r="S320" t="str">
            <v>BHÄ</v>
          </cell>
          <cell r="T320" t="str">
            <v>I</v>
          </cell>
          <cell r="U320" t="str">
            <v>BHÄ</v>
          </cell>
          <cell r="V320" t="str">
            <v>BHÄ</v>
          </cell>
          <cell r="W320" t="str">
            <v>I</v>
          </cell>
          <cell r="X320" t="str">
            <v>BHÄ</v>
          </cell>
          <cell r="Y320" t="str">
            <v>BHÄ</v>
          </cell>
          <cell r="Z320" t="str">
            <v>I</v>
          </cell>
          <cell r="AA320" t="str">
            <v>BHÄ</v>
          </cell>
          <cell r="AB320" t="str">
            <v>BHÄ</v>
          </cell>
          <cell r="AC320" t="str">
            <v>I</v>
          </cell>
          <cell r="AD320" t="str">
            <v>BHÄ</v>
          </cell>
          <cell r="AE320" t="str">
            <v>BHÄ</v>
          </cell>
        </row>
        <row r="321">
          <cell r="A321">
            <v>307</v>
          </cell>
          <cell r="B321" t="str">
            <v>Leitner Christian</v>
          </cell>
          <cell r="C321" t="str">
            <v>M</v>
          </cell>
          <cell r="D321">
            <v>35319</v>
          </cell>
          <cell r="E321">
            <v>42989</v>
          </cell>
          <cell r="F321">
            <v>21</v>
          </cell>
          <cell r="G321" t="str">
            <v>Wörgl</v>
          </cell>
          <cell r="H321" t="str">
            <v>Österr</v>
          </cell>
          <cell r="I321" t="str">
            <v>LEITNCHRI</v>
          </cell>
          <cell r="J321" t="str">
            <v/>
          </cell>
          <cell r="K321">
            <v>4622</v>
          </cell>
          <cell r="N321" t="str">
            <v/>
          </cell>
          <cell r="O321" t="str">
            <v/>
          </cell>
          <cell r="P321" t="str">
            <v/>
          </cell>
          <cell r="Q321" t="str">
            <v/>
          </cell>
          <cell r="R321" t="str">
            <v/>
          </cell>
          <cell r="S321" t="str">
            <v/>
          </cell>
          <cell r="T321" t="str">
            <v/>
          </cell>
          <cell r="U321" t="str">
            <v/>
          </cell>
          <cell r="V321" t="str">
            <v/>
          </cell>
          <cell r="W321" t="str">
            <v>I</v>
          </cell>
          <cell r="X321" t="str">
            <v>BHÄ</v>
          </cell>
          <cell r="Y321" t="str">
            <v>BHÄ</v>
          </cell>
          <cell r="Z321" t="str">
            <v>I</v>
          </cell>
          <cell r="AA321" t="str">
            <v>BHÄ</v>
          </cell>
          <cell r="AB321" t="str">
            <v>BHÄ</v>
          </cell>
          <cell r="AC321" t="str">
            <v>I</v>
          </cell>
          <cell r="AD321" t="str">
            <v>BHÄ</v>
          </cell>
          <cell r="AE321" t="str">
            <v>BHÄ</v>
          </cell>
        </row>
        <row r="322">
          <cell r="A322">
            <v>308</v>
          </cell>
          <cell r="B322" t="str">
            <v>Leitner Florian</v>
          </cell>
          <cell r="C322" t="str">
            <v>M</v>
          </cell>
          <cell r="D322">
            <v>34972</v>
          </cell>
          <cell r="E322">
            <v>43008</v>
          </cell>
          <cell r="F322">
            <v>22</v>
          </cell>
          <cell r="G322" t="str">
            <v>Wörgl</v>
          </cell>
          <cell r="H322" t="str">
            <v>Österr</v>
          </cell>
          <cell r="I322" t="str">
            <v>LEITNFLOR</v>
          </cell>
          <cell r="J322" t="str">
            <v/>
          </cell>
          <cell r="K322">
            <v>4578</v>
          </cell>
          <cell r="N322" t="str">
            <v>I</v>
          </cell>
          <cell r="O322" t="str">
            <v>BHÄ</v>
          </cell>
          <cell r="P322" t="str">
            <v>BHÄ</v>
          </cell>
          <cell r="Q322" t="str">
            <v>I</v>
          </cell>
          <cell r="R322" t="str">
            <v>BHÄ</v>
          </cell>
          <cell r="S322" t="str">
            <v>BHÄ</v>
          </cell>
          <cell r="T322" t="str">
            <v>I</v>
          </cell>
          <cell r="U322" t="str">
            <v>BHÄ</v>
          </cell>
          <cell r="V322" t="str">
            <v>BHÄ</v>
          </cell>
          <cell r="W322" t="str">
            <v>I</v>
          </cell>
          <cell r="X322" t="str">
            <v>BHÄ</v>
          </cell>
          <cell r="Y322" t="str">
            <v>BHÄ</v>
          </cell>
          <cell r="Z322" t="str">
            <v>I</v>
          </cell>
          <cell r="AA322" t="str">
            <v>BHÄ</v>
          </cell>
          <cell r="AB322" t="str">
            <v>BHÄ</v>
          </cell>
          <cell r="AC322" t="str">
            <v>I</v>
          </cell>
          <cell r="AD322" t="str">
            <v>BHÄ</v>
          </cell>
          <cell r="AE322" t="str">
            <v>BHÄ</v>
          </cell>
        </row>
        <row r="323">
          <cell r="A323">
            <v>309</v>
          </cell>
          <cell r="B323" t="str">
            <v>Ritzer Klemens</v>
          </cell>
          <cell r="C323" t="str">
            <v>M</v>
          </cell>
          <cell r="D323">
            <v>25089</v>
          </cell>
          <cell r="E323">
            <v>42986</v>
          </cell>
          <cell r="F323">
            <v>49</v>
          </cell>
          <cell r="G323" t="str">
            <v>Kufstein</v>
          </cell>
          <cell r="H323" t="str">
            <v>Österr</v>
          </cell>
          <cell r="I323" t="str">
            <v>RITZEKLEM</v>
          </cell>
          <cell r="J323" t="str">
            <v/>
          </cell>
          <cell r="K323">
            <v>3437</v>
          </cell>
          <cell r="N323" t="str">
            <v/>
          </cell>
          <cell r="O323" t="str">
            <v/>
          </cell>
          <cell r="P323" t="str">
            <v/>
          </cell>
          <cell r="Q323" t="str">
            <v/>
          </cell>
          <cell r="R323" t="str">
            <v/>
          </cell>
          <cell r="S323" t="str">
            <v/>
          </cell>
          <cell r="T323" t="str">
            <v/>
          </cell>
          <cell r="U323" t="str">
            <v/>
          </cell>
          <cell r="V323" t="str">
            <v/>
          </cell>
          <cell r="W323" t="str">
            <v>I</v>
          </cell>
          <cell r="X323" t="str">
            <v>BHÄ</v>
          </cell>
          <cell r="Y323" t="str">
            <v>BHÄ</v>
          </cell>
          <cell r="Z323" t="str">
            <v>I</v>
          </cell>
          <cell r="AA323" t="str">
            <v>BHÄ</v>
          </cell>
          <cell r="AB323" t="str">
            <v>BHÄ</v>
          </cell>
          <cell r="AC323" t="str">
            <v>I</v>
          </cell>
          <cell r="AD323" t="str">
            <v>BHÄ</v>
          </cell>
          <cell r="AE323" t="str">
            <v>BHÄ</v>
          </cell>
        </row>
        <row r="324">
          <cell r="A324">
            <v>310</v>
          </cell>
          <cell r="B324" t="str">
            <v>Sammer Markus</v>
          </cell>
          <cell r="C324" t="str">
            <v>M</v>
          </cell>
          <cell r="D324">
            <v>32283</v>
          </cell>
          <cell r="E324">
            <v>42875</v>
          </cell>
          <cell r="F324">
            <v>29</v>
          </cell>
          <cell r="G324" t="str">
            <v>Kufstein</v>
          </cell>
          <cell r="H324" t="str">
            <v>Österr</v>
          </cell>
          <cell r="I324" t="str">
            <v>SAMMEMARK</v>
          </cell>
          <cell r="J324" t="str">
            <v/>
          </cell>
          <cell r="K324">
            <v>4248</v>
          </cell>
          <cell r="N324" t="str">
            <v>I</v>
          </cell>
          <cell r="O324" t="str">
            <v>BHÄ</v>
          </cell>
          <cell r="P324" t="str">
            <v>BHÄ</v>
          </cell>
          <cell r="Q324" t="str">
            <v>I</v>
          </cell>
          <cell r="R324" t="str">
            <v>BHÄ</v>
          </cell>
          <cell r="S324" t="str">
            <v>BHÄ</v>
          </cell>
          <cell r="T324" t="str">
            <v>I</v>
          </cell>
          <cell r="U324" t="str">
            <v>BHÄ</v>
          </cell>
          <cell r="V324" t="str">
            <v>BHÄ</v>
          </cell>
          <cell r="W324" t="str">
            <v>I</v>
          </cell>
          <cell r="X324" t="str">
            <v>BHÄ</v>
          </cell>
          <cell r="Y324" t="str">
            <v>BHÄ</v>
          </cell>
          <cell r="Z324" t="str">
            <v>I</v>
          </cell>
          <cell r="AA324" t="str">
            <v>BHÄ</v>
          </cell>
          <cell r="AB324" t="str">
            <v>BHÄ</v>
          </cell>
          <cell r="AC324" t="str">
            <v>I</v>
          </cell>
          <cell r="AD324" t="str">
            <v>BHÄ</v>
          </cell>
          <cell r="AE324" t="str">
            <v>BHÄ</v>
          </cell>
        </row>
        <row r="325">
          <cell r="A325">
            <v>311</v>
          </cell>
          <cell r="B325" t="str">
            <v>Sammer Thomas</v>
          </cell>
          <cell r="C325" t="str">
            <v>M</v>
          </cell>
          <cell r="D325">
            <v>35019</v>
          </cell>
          <cell r="E325">
            <v>43055</v>
          </cell>
          <cell r="F325">
            <v>22</v>
          </cell>
          <cell r="G325" t="str">
            <v>Wörgl</v>
          </cell>
          <cell r="H325" t="str">
            <v>Österr</v>
          </cell>
          <cell r="I325" t="str">
            <v>SAMMETHOM</v>
          </cell>
          <cell r="J325" t="str">
            <v/>
          </cell>
          <cell r="K325">
            <v>4579</v>
          </cell>
          <cell r="N325" t="str">
            <v>I</v>
          </cell>
          <cell r="O325" t="str">
            <v>BHÄ</v>
          </cell>
          <cell r="P325" t="str">
            <v>BHÄ</v>
          </cell>
          <cell r="Q325" t="str">
            <v>I</v>
          </cell>
          <cell r="R325" t="str">
            <v>BHÄ</v>
          </cell>
          <cell r="S325" t="str">
            <v>BHÄ</v>
          </cell>
          <cell r="T325" t="str">
            <v>I</v>
          </cell>
          <cell r="U325" t="str">
            <v>BHÄ</v>
          </cell>
          <cell r="V325" t="str">
            <v>BHÄ</v>
          </cell>
          <cell r="W325" t="str">
            <v>I</v>
          </cell>
          <cell r="X325" t="str">
            <v>BHÄ</v>
          </cell>
          <cell r="Y325" t="str">
            <v>BHÄ</v>
          </cell>
          <cell r="Z325" t="str">
            <v>I</v>
          </cell>
          <cell r="AA325" t="str">
            <v>BHÄ</v>
          </cell>
          <cell r="AB325" t="str">
            <v>BHÄ</v>
          </cell>
          <cell r="AC325" t="str">
            <v>I</v>
          </cell>
          <cell r="AD325" t="str">
            <v>BHÄ</v>
          </cell>
          <cell r="AE325" t="str">
            <v>BHÄ</v>
          </cell>
        </row>
        <row r="326">
          <cell r="A326">
            <v>312</v>
          </cell>
          <cell r="B326" t="str">
            <v>Strobl August</v>
          </cell>
          <cell r="C326" t="str">
            <v>M</v>
          </cell>
          <cell r="D326">
            <v>13717</v>
          </cell>
          <cell r="E326">
            <v>42937</v>
          </cell>
          <cell r="F326">
            <v>80</v>
          </cell>
          <cell r="G326" t="str">
            <v>Bad Häring</v>
          </cell>
          <cell r="H326" t="str">
            <v>Österr</v>
          </cell>
          <cell r="I326" t="str">
            <v>STROBAUGU</v>
          </cell>
          <cell r="J326" t="str">
            <v/>
          </cell>
          <cell r="K326">
            <v>712</v>
          </cell>
          <cell r="N326" t="str">
            <v/>
          </cell>
          <cell r="O326" t="str">
            <v/>
          </cell>
          <cell r="P326" t="str">
            <v/>
          </cell>
          <cell r="Q326" t="str">
            <v/>
          </cell>
          <cell r="R326" t="str">
            <v/>
          </cell>
          <cell r="S326" t="str">
            <v/>
          </cell>
          <cell r="T326" t="str">
            <v/>
          </cell>
          <cell r="U326" t="str">
            <v/>
          </cell>
          <cell r="V326" t="str">
            <v/>
          </cell>
          <cell r="W326" t="str">
            <v>I</v>
          </cell>
          <cell r="X326" t="str">
            <v>BHÄ</v>
          </cell>
          <cell r="Y326" t="str">
            <v>BHÄ</v>
          </cell>
          <cell r="Z326" t="str">
            <v>I</v>
          </cell>
          <cell r="AA326" t="str">
            <v>BHÄ</v>
          </cell>
          <cell r="AB326" t="str">
            <v>BHÄ</v>
          </cell>
          <cell r="AC326" t="str">
            <v>I</v>
          </cell>
          <cell r="AD326" t="str">
            <v>BHÄ</v>
          </cell>
          <cell r="AE326" t="str">
            <v>BHÄ</v>
          </cell>
        </row>
        <row r="327">
          <cell r="A327">
            <v>313</v>
          </cell>
          <cell r="B327" t="str">
            <v>Unterladstätter Norbert</v>
          </cell>
          <cell r="C327" t="str">
            <v>M</v>
          </cell>
          <cell r="D327">
            <v>32133</v>
          </cell>
          <cell r="E327">
            <v>42726</v>
          </cell>
          <cell r="F327">
            <v>29</v>
          </cell>
          <cell r="G327" t="str">
            <v>Kufstein</v>
          </cell>
          <cell r="H327" t="str">
            <v>Österr</v>
          </cell>
          <cell r="I327" t="str">
            <v>UNTERNORB</v>
          </cell>
          <cell r="J327" t="str">
            <v/>
          </cell>
          <cell r="K327">
            <v>4246</v>
          </cell>
          <cell r="N327" t="str">
            <v>I</v>
          </cell>
          <cell r="O327" t="str">
            <v>BHÄ</v>
          </cell>
          <cell r="P327" t="str">
            <v>BHÄ</v>
          </cell>
          <cell r="Q327" t="str">
            <v>I</v>
          </cell>
          <cell r="R327" t="str">
            <v>BHÄ</v>
          </cell>
          <cell r="S327" t="str">
            <v>BHÄ</v>
          </cell>
          <cell r="T327" t="str">
            <v>I</v>
          </cell>
          <cell r="U327" t="str">
            <v>BHÄ</v>
          </cell>
          <cell r="V327" t="str">
            <v>BHÄ</v>
          </cell>
          <cell r="W327" t="str">
            <v>I</v>
          </cell>
          <cell r="X327" t="str">
            <v>BHÄ</v>
          </cell>
          <cell r="Y327" t="str">
            <v>BHÄ</v>
          </cell>
          <cell r="Z327" t="str">
            <v>I</v>
          </cell>
          <cell r="AA327" t="str">
            <v>BHÄ</v>
          </cell>
          <cell r="AB327" t="str">
            <v>BHÄ</v>
          </cell>
          <cell r="AC327" t="str">
            <v>I</v>
          </cell>
          <cell r="AD327" t="str">
            <v>BHÄ</v>
          </cell>
          <cell r="AE327" t="str">
            <v>BHÄ</v>
          </cell>
        </row>
        <row r="328">
          <cell r="A328">
            <v>314</v>
          </cell>
          <cell r="B328" t="str">
            <v>Bettazza Manfred</v>
          </cell>
          <cell r="C328" t="str">
            <v>M</v>
          </cell>
          <cell r="D328">
            <v>28104</v>
          </cell>
          <cell r="E328">
            <v>43079</v>
          </cell>
          <cell r="F328">
            <v>41</v>
          </cell>
          <cell r="G328" t="str">
            <v>Innsbruck</v>
          </cell>
          <cell r="H328" t="str">
            <v>Österr</v>
          </cell>
          <cell r="I328" t="str">
            <v>BETTAMANF</v>
          </cell>
          <cell r="J328" t="str">
            <v/>
          </cell>
          <cell r="K328">
            <v>3804</v>
          </cell>
          <cell r="N328" t="str">
            <v/>
          </cell>
          <cell r="O328" t="str">
            <v/>
          </cell>
          <cell r="P328" t="str">
            <v/>
          </cell>
          <cell r="Q328" t="str">
            <v/>
          </cell>
          <cell r="R328" t="str">
            <v/>
          </cell>
          <cell r="S328" t="str">
            <v/>
          </cell>
          <cell r="T328" t="str">
            <v/>
          </cell>
          <cell r="U328" t="str">
            <v/>
          </cell>
          <cell r="V328" t="str">
            <v/>
          </cell>
          <cell r="W328" t="str">
            <v>I</v>
          </cell>
          <cell r="X328" t="str">
            <v>AKI</v>
          </cell>
          <cell r="Y328" t="str">
            <v>AKI</v>
          </cell>
          <cell r="Z328" t="str">
            <v>I</v>
          </cell>
          <cell r="AA328" t="str">
            <v>AKI</v>
          </cell>
          <cell r="AB328" t="str">
            <v>AKI</v>
          </cell>
          <cell r="AC328" t="str">
            <v>I</v>
          </cell>
          <cell r="AD328" t="str">
            <v>AKI</v>
          </cell>
          <cell r="AE328" t="str">
            <v>AKI</v>
          </cell>
        </row>
        <row r="329">
          <cell r="A329">
            <v>315</v>
          </cell>
          <cell r="B329" t="str">
            <v>Brandauer Manfred</v>
          </cell>
          <cell r="C329" t="str">
            <v>M</v>
          </cell>
          <cell r="D329">
            <v>15899</v>
          </cell>
          <cell r="E329">
            <v>42928</v>
          </cell>
          <cell r="F329">
            <v>74</v>
          </cell>
          <cell r="G329" t="str">
            <v>Neunkirchen</v>
          </cell>
          <cell r="H329" t="str">
            <v>Österr</v>
          </cell>
          <cell r="I329" t="str">
            <v>BRANDMANF</v>
          </cell>
          <cell r="J329" t="str">
            <v/>
          </cell>
          <cell r="K329">
            <v>3251</v>
          </cell>
          <cell r="N329" t="str">
            <v/>
          </cell>
          <cell r="O329" t="str">
            <v/>
          </cell>
          <cell r="P329" t="str">
            <v/>
          </cell>
          <cell r="Q329" t="str">
            <v/>
          </cell>
          <cell r="R329" t="str">
            <v/>
          </cell>
          <cell r="S329" t="str">
            <v/>
          </cell>
          <cell r="T329" t="str">
            <v/>
          </cell>
          <cell r="U329" t="str">
            <v/>
          </cell>
          <cell r="V329" t="str">
            <v/>
          </cell>
          <cell r="W329" t="str">
            <v/>
          </cell>
          <cell r="X329" t="str">
            <v/>
          </cell>
          <cell r="Y329" t="str">
            <v/>
          </cell>
          <cell r="Z329" t="str">
            <v>I</v>
          </cell>
          <cell r="AA329" t="str">
            <v>AKI</v>
          </cell>
          <cell r="AB329" t="str">
            <v>AKI</v>
          </cell>
          <cell r="AC329" t="str">
            <v>I</v>
          </cell>
          <cell r="AD329" t="str">
            <v>AKI</v>
          </cell>
          <cell r="AE329" t="str">
            <v>AKI</v>
          </cell>
        </row>
        <row r="330">
          <cell r="A330">
            <v>316</v>
          </cell>
          <cell r="B330" t="str">
            <v>Endörfer Manuel</v>
          </cell>
          <cell r="C330" t="str">
            <v>M</v>
          </cell>
          <cell r="D330">
            <v>35192</v>
          </cell>
          <cell r="E330">
            <v>42862</v>
          </cell>
          <cell r="F330">
            <v>21</v>
          </cell>
          <cell r="G330" t="str">
            <v>Innsbruck</v>
          </cell>
          <cell r="H330" t="str">
            <v>Österr</v>
          </cell>
          <cell r="I330" t="str">
            <v>ENDÖRMANU</v>
          </cell>
          <cell r="J330" t="str">
            <v/>
          </cell>
          <cell r="K330">
            <v>4618</v>
          </cell>
          <cell r="N330" t="str">
            <v/>
          </cell>
          <cell r="O330" t="str">
            <v/>
          </cell>
          <cell r="P330" t="str">
            <v/>
          </cell>
          <cell r="Q330" t="str">
            <v/>
          </cell>
          <cell r="R330" t="str">
            <v/>
          </cell>
          <cell r="S330" t="str">
            <v/>
          </cell>
          <cell r="T330" t="str">
            <v/>
          </cell>
          <cell r="U330" t="str">
            <v/>
          </cell>
          <cell r="V330" t="str">
            <v/>
          </cell>
          <cell r="W330" t="str">
            <v/>
          </cell>
          <cell r="X330" t="str">
            <v/>
          </cell>
          <cell r="Y330" t="str">
            <v/>
          </cell>
          <cell r="Z330" t="str">
            <v/>
          </cell>
          <cell r="AA330" t="str">
            <v/>
          </cell>
          <cell r="AB330" t="str">
            <v/>
          </cell>
          <cell r="AC330" t="str">
            <v>I</v>
          </cell>
          <cell r="AD330" t="str">
            <v>AKI</v>
          </cell>
          <cell r="AE330" t="str">
            <v>AKI</v>
          </cell>
        </row>
        <row r="331">
          <cell r="A331">
            <v>317</v>
          </cell>
          <cell r="B331" t="str">
            <v>Heiss Manfred</v>
          </cell>
          <cell r="C331" t="str">
            <v>M</v>
          </cell>
          <cell r="D331">
            <v>20961</v>
          </cell>
          <cell r="E331">
            <v>42876</v>
          </cell>
          <cell r="F331">
            <v>60</v>
          </cell>
          <cell r="G331" t="str">
            <v>Innsbruck</v>
          </cell>
          <cell r="H331" t="str">
            <v>Österr</v>
          </cell>
          <cell r="I331" t="str">
            <v>HEISSMANF</v>
          </cell>
          <cell r="J331" t="str">
            <v/>
          </cell>
          <cell r="K331">
            <v>592</v>
          </cell>
          <cell r="N331" t="str">
            <v/>
          </cell>
          <cell r="O331" t="str">
            <v/>
          </cell>
          <cell r="P331" t="str">
            <v/>
          </cell>
          <cell r="Q331" t="str">
            <v/>
          </cell>
          <cell r="R331" t="str">
            <v/>
          </cell>
          <cell r="S331" t="str">
            <v/>
          </cell>
          <cell r="T331" t="str">
            <v>I</v>
          </cell>
          <cell r="U331" t="str">
            <v>AKI</v>
          </cell>
          <cell r="V331" t="str">
            <v>AKI</v>
          </cell>
          <cell r="W331" t="str">
            <v>I</v>
          </cell>
          <cell r="X331" t="str">
            <v>AKI</v>
          </cell>
          <cell r="Y331" t="str">
            <v>AKI</v>
          </cell>
          <cell r="Z331" t="str">
            <v>I</v>
          </cell>
          <cell r="AA331" t="str">
            <v>AKI</v>
          </cell>
          <cell r="AB331" t="str">
            <v>AKI</v>
          </cell>
          <cell r="AC331" t="str">
            <v>I</v>
          </cell>
          <cell r="AD331" t="str">
            <v>AKI</v>
          </cell>
          <cell r="AE331" t="str">
            <v>AKI</v>
          </cell>
        </row>
        <row r="332">
          <cell r="A332">
            <v>318</v>
          </cell>
          <cell r="B332" t="str">
            <v>Leitner Martin</v>
          </cell>
          <cell r="C332" t="str">
            <v>M</v>
          </cell>
          <cell r="D332">
            <v>25080</v>
          </cell>
          <cell r="E332">
            <v>42977</v>
          </cell>
          <cell r="F332">
            <v>49</v>
          </cell>
          <cell r="G332" t="str">
            <v>Innsbruck</v>
          </cell>
          <cell r="H332" t="str">
            <v>Österr</v>
          </cell>
          <cell r="I332" t="str">
            <v>LEITNMART</v>
          </cell>
          <cell r="J332" t="str">
            <v/>
          </cell>
          <cell r="K332">
            <v>3363</v>
          </cell>
          <cell r="N332" t="str">
            <v>I</v>
          </cell>
          <cell r="O332" t="str">
            <v>AKI</v>
          </cell>
          <cell r="P332" t="str">
            <v>AKI</v>
          </cell>
          <cell r="Q332" t="str">
            <v>I</v>
          </cell>
          <cell r="R332" t="str">
            <v>AKI</v>
          </cell>
          <cell r="S332" t="str">
            <v>AKI</v>
          </cell>
          <cell r="T332" t="str">
            <v>I</v>
          </cell>
          <cell r="U332" t="str">
            <v>AKI</v>
          </cell>
          <cell r="V332" t="str">
            <v>AKI</v>
          </cell>
          <cell r="W332" t="str">
            <v>I</v>
          </cell>
          <cell r="X332" t="str">
            <v>AKI</v>
          </cell>
          <cell r="Y332" t="str">
            <v>AKI</v>
          </cell>
          <cell r="Z332" t="str">
            <v>I</v>
          </cell>
          <cell r="AA332" t="str">
            <v>AKI</v>
          </cell>
          <cell r="AB332" t="str">
            <v>AKI</v>
          </cell>
          <cell r="AC332" t="str">
            <v>I</v>
          </cell>
          <cell r="AD332" t="str">
            <v>AKI</v>
          </cell>
          <cell r="AE332" t="str">
            <v>AKI</v>
          </cell>
        </row>
        <row r="333">
          <cell r="A333">
            <v>319</v>
          </cell>
          <cell r="B333" t="str">
            <v>Loipold Franz</v>
          </cell>
          <cell r="C333" t="str">
            <v>M</v>
          </cell>
          <cell r="D333">
            <v>15165</v>
          </cell>
          <cell r="E333">
            <v>42924</v>
          </cell>
          <cell r="F333">
            <v>76</v>
          </cell>
          <cell r="G333" t="str">
            <v>Stall/Kärnten</v>
          </cell>
          <cell r="H333" t="str">
            <v>Österr</v>
          </cell>
          <cell r="I333" t="str">
            <v>LOIPOFRAN</v>
          </cell>
          <cell r="J333" t="str">
            <v/>
          </cell>
          <cell r="K333">
            <v>1586</v>
          </cell>
          <cell r="N333" t="str">
            <v>I</v>
          </cell>
          <cell r="O333" t="str">
            <v>AKI</v>
          </cell>
          <cell r="P333" t="str">
            <v>AKI</v>
          </cell>
          <cell r="Q333" t="str">
            <v>I</v>
          </cell>
          <cell r="R333" t="str">
            <v>AKI</v>
          </cell>
          <cell r="S333" t="str">
            <v>AKI</v>
          </cell>
          <cell r="T333" t="str">
            <v>I</v>
          </cell>
          <cell r="U333" t="str">
            <v>AKI</v>
          </cell>
          <cell r="V333" t="str">
            <v>AKI</v>
          </cell>
          <cell r="W333" t="str">
            <v>I</v>
          </cell>
          <cell r="X333" t="str">
            <v>AKI</v>
          </cell>
          <cell r="Y333" t="str">
            <v/>
          </cell>
          <cell r="Z333" t="str">
            <v>I</v>
          </cell>
          <cell r="AA333" t="str">
            <v>AKI</v>
          </cell>
          <cell r="AB333" t="str">
            <v>AKI</v>
          </cell>
          <cell r="AC333" t="str">
            <v>I</v>
          </cell>
          <cell r="AD333" t="str">
            <v>AKI</v>
          </cell>
          <cell r="AE333" t="str">
            <v>AKI</v>
          </cell>
        </row>
        <row r="334">
          <cell r="A334">
            <v>320</v>
          </cell>
          <cell r="B334" t="str">
            <v>Scharf Christian</v>
          </cell>
          <cell r="C334" t="str">
            <v>M</v>
          </cell>
          <cell r="D334">
            <v>29090</v>
          </cell>
          <cell r="E334">
            <v>42970</v>
          </cell>
          <cell r="F334">
            <v>38</v>
          </cell>
          <cell r="G334" t="str">
            <v>Innsbruck</v>
          </cell>
          <cell r="H334" t="str">
            <v>Österr</v>
          </cell>
          <cell r="I334" t="str">
            <v>SCHARCHRI</v>
          </cell>
          <cell r="J334" t="str">
            <v/>
          </cell>
          <cell r="K334">
            <v>3906</v>
          </cell>
          <cell r="N334" t="str">
            <v>I</v>
          </cell>
          <cell r="O334" t="str">
            <v>AKI</v>
          </cell>
          <cell r="P334" t="str">
            <v>AKI</v>
          </cell>
          <cell r="Q334" t="str">
            <v>I</v>
          </cell>
          <cell r="R334" t="str">
            <v>AKI</v>
          </cell>
          <cell r="S334" t="str">
            <v>AKI</v>
          </cell>
          <cell r="T334" t="str">
            <v>I</v>
          </cell>
          <cell r="U334" t="str">
            <v>AKI</v>
          </cell>
          <cell r="V334" t="str">
            <v>AKI</v>
          </cell>
          <cell r="W334" t="str">
            <v>I</v>
          </cell>
          <cell r="X334" t="str">
            <v>AKI</v>
          </cell>
          <cell r="Y334" t="str">
            <v>AKI</v>
          </cell>
          <cell r="Z334" t="str">
            <v>I</v>
          </cell>
          <cell r="AA334" t="str">
            <v>AKI</v>
          </cell>
          <cell r="AB334" t="str">
            <v>AKI</v>
          </cell>
          <cell r="AC334" t="str">
            <v>I</v>
          </cell>
          <cell r="AD334" t="str">
            <v>AKI</v>
          </cell>
          <cell r="AE334" t="str">
            <v>AKI</v>
          </cell>
        </row>
        <row r="335">
          <cell r="A335">
            <v>321</v>
          </cell>
          <cell r="B335" t="str">
            <v>Scharf Stefanie</v>
          </cell>
          <cell r="C335" t="str">
            <v>W</v>
          </cell>
          <cell r="D335">
            <v>29208</v>
          </cell>
          <cell r="E335">
            <v>42723</v>
          </cell>
          <cell r="F335">
            <v>37</v>
          </cell>
          <cell r="G335" t="str">
            <v>Hall in Tirol</v>
          </cell>
          <cell r="H335" t="str">
            <v>Österr</v>
          </cell>
          <cell r="I335" t="str">
            <v>SCHARSTEF</v>
          </cell>
          <cell r="J335" t="str">
            <v/>
          </cell>
          <cell r="K335">
            <v>3903</v>
          </cell>
          <cell r="N335" t="str">
            <v>I</v>
          </cell>
          <cell r="O335" t="str">
            <v>AKI</v>
          </cell>
          <cell r="P335" t="str">
            <v>AKI</v>
          </cell>
          <cell r="Q335" t="str">
            <v>I</v>
          </cell>
          <cell r="R335" t="str">
            <v>AKI</v>
          </cell>
          <cell r="S335" t="str">
            <v>AKI</v>
          </cell>
          <cell r="T335" t="str">
            <v>I</v>
          </cell>
          <cell r="U335" t="str">
            <v>AKI</v>
          </cell>
          <cell r="V335" t="str">
            <v>AKI</v>
          </cell>
          <cell r="W335" t="str">
            <v>I</v>
          </cell>
          <cell r="X335" t="str">
            <v>AKI</v>
          </cell>
          <cell r="Y335" t="str">
            <v>AKI</v>
          </cell>
          <cell r="Z335" t="str">
            <v>I</v>
          </cell>
          <cell r="AA335" t="str">
            <v>AKI</v>
          </cell>
          <cell r="AB335" t="str">
            <v>AKI</v>
          </cell>
          <cell r="AC335" t="str">
            <v>I</v>
          </cell>
          <cell r="AD335" t="str">
            <v>AKI</v>
          </cell>
          <cell r="AE335" t="str">
            <v>AKI</v>
          </cell>
        </row>
        <row r="336">
          <cell r="A336">
            <v>322</v>
          </cell>
          <cell r="B336" t="str">
            <v>Bichler David</v>
          </cell>
          <cell r="C336" t="str">
            <v>M</v>
          </cell>
          <cell r="D336">
            <v>34793</v>
          </cell>
          <cell r="E336">
            <v>42829</v>
          </cell>
          <cell r="F336">
            <v>22</v>
          </cell>
          <cell r="G336" t="str">
            <v>Innsbruck</v>
          </cell>
          <cell r="H336" t="str">
            <v>Österr</v>
          </cell>
          <cell r="I336" t="str">
            <v>BICHLDAVI</v>
          </cell>
          <cell r="J336" t="str">
            <v/>
          </cell>
          <cell r="K336">
            <v>4598</v>
          </cell>
          <cell r="N336" t="str">
            <v/>
          </cell>
          <cell r="O336" t="str">
            <v/>
          </cell>
          <cell r="P336" t="str">
            <v/>
          </cell>
          <cell r="Q336" t="str">
            <v/>
          </cell>
          <cell r="R336" t="str">
            <v/>
          </cell>
          <cell r="S336" t="str">
            <v/>
          </cell>
          <cell r="T336" t="str">
            <v/>
          </cell>
          <cell r="U336" t="str">
            <v/>
          </cell>
          <cell r="V336" t="str">
            <v/>
          </cell>
          <cell r="W336" t="str">
            <v>I</v>
          </cell>
          <cell r="X336" t="str">
            <v>RUM</v>
          </cell>
          <cell r="Y336" t="str">
            <v>RUM</v>
          </cell>
          <cell r="Z336" t="str">
            <v/>
          </cell>
          <cell r="AA336" t="str">
            <v/>
          </cell>
          <cell r="AB336" t="str">
            <v/>
          </cell>
          <cell r="AC336" t="str">
            <v>I</v>
          </cell>
          <cell r="AD336" t="str">
            <v>RUM</v>
          </cell>
          <cell r="AE336" t="str">
            <v>RUM</v>
          </cell>
        </row>
        <row r="337">
          <cell r="A337">
            <v>323</v>
          </cell>
          <cell r="B337" t="str">
            <v>Gebhart Dietmar</v>
          </cell>
          <cell r="C337" t="str">
            <v>M</v>
          </cell>
          <cell r="D337">
            <v>28881</v>
          </cell>
          <cell r="E337">
            <v>42761</v>
          </cell>
          <cell r="F337">
            <v>38</v>
          </cell>
          <cell r="G337" t="str">
            <v>Innsbruck</v>
          </cell>
          <cell r="H337" t="str">
            <v>Österr</v>
          </cell>
          <cell r="I337" t="str">
            <v>GEBHADIET</v>
          </cell>
          <cell r="J337" t="str">
            <v/>
          </cell>
          <cell r="K337">
            <v>3827</v>
          </cell>
          <cell r="N337" t="str">
            <v>I</v>
          </cell>
          <cell r="O337" t="str">
            <v>RUM</v>
          </cell>
          <cell r="P337" t="str">
            <v>RUM</v>
          </cell>
          <cell r="Q337" t="str">
            <v>I</v>
          </cell>
          <cell r="R337" t="str">
            <v>RUM</v>
          </cell>
          <cell r="S337" t="str">
            <v>RUM</v>
          </cell>
          <cell r="T337" t="str">
            <v>I</v>
          </cell>
          <cell r="U337" t="str">
            <v>RUM</v>
          </cell>
          <cell r="V337" t="str">
            <v>RUM</v>
          </cell>
          <cell r="W337" t="str">
            <v>I</v>
          </cell>
          <cell r="X337" t="str">
            <v>RUM</v>
          </cell>
          <cell r="Y337" t="str">
            <v>RUM</v>
          </cell>
          <cell r="Z337" t="str">
            <v>I</v>
          </cell>
          <cell r="AA337" t="str">
            <v>RUM</v>
          </cell>
          <cell r="AB337" t="str">
            <v>RUM</v>
          </cell>
          <cell r="AC337" t="str">
            <v>I</v>
          </cell>
          <cell r="AD337" t="str">
            <v>RUM</v>
          </cell>
          <cell r="AE337" t="str">
            <v>RUM</v>
          </cell>
        </row>
        <row r="338">
          <cell r="A338">
            <v>324</v>
          </cell>
          <cell r="B338" t="str">
            <v>Geiger Patrick</v>
          </cell>
          <cell r="C338" t="str">
            <v>M</v>
          </cell>
          <cell r="D338">
            <v>33923</v>
          </cell>
          <cell r="E338">
            <v>43054</v>
          </cell>
          <cell r="F338">
            <v>25</v>
          </cell>
          <cell r="G338" t="str">
            <v>Hall in Tirol</v>
          </cell>
          <cell r="H338" t="str">
            <v>Österr</v>
          </cell>
          <cell r="I338" t="str">
            <v>GEIGEPATR</v>
          </cell>
          <cell r="J338" t="str">
            <v/>
          </cell>
          <cell r="K338">
            <v>4539</v>
          </cell>
          <cell r="N338" t="str">
            <v/>
          </cell>
          <cell r="O338" t="str">
            <v/>
          </cell>
          <cell r="P338" t="str">
            <v/>
          </cell>
          <cell r="Q338" t="str">
            <v/>
          </cell>
          <cell r="R338" t="str">
            <v/>
          </cell>
          <cell r="S338" t="str">
            <v/>
          </cell>
          <cell r="T338" t="str">
            <v/>
          </cell>
          <cell r="U338" t="str">
            <v/>
          </cell>
          <cell r="V338" t="str">
            <v/>
          </cell>
          <cell r="W338" t="str">
            <v>I</v>
          </cell>
          <cell r="X338" t="str">
            <v>RUM</v>
          </cell>
          <cell r="Y338" t="str">
            <v>RUM</v>
          </cell>
          <cell r="Z338" t="str">
            <v>I</v>
          </cell>
          <cell r="AA338" t="str">
            <v>RUM</v>
          </cell>
          <cell r="AB338" t="str">
            <v>RUM</v>
          </cell>
          <cell r="AC338" t="str">
            <v>I</v>
          </cell>
          <cell r="AD338" t="str">
            <v>RUM</v>
          </cell>
          <cell r="AE338" t="str">
            <v>RUM</v>
          </cell>
        </row>
        <row r="339">
          <cell r="A339">
            <v>325</v>
          </cell>
          <cell r="B339" t="str">
            <v>Hölbling Josef</v>
          </cell>
          <cell r="C339" t="str">
            <v>M</v>
          </cell>
          <cell r="D339">
            <v>31891</v>
          </cell>
          <cell r="E339">
            <v>42849</v>
          </cell>
          <cell r="F339">
            <v>30</v>
          </cell>
          <cell r="G339" t="str">
            <v>Hall in Tirol</v>
          </cell>
          <cell r="H339" t="str">
            <v>Österr</v>
          </cell>
          <cell r="I339" t="str">
            <v>HÖLBLJOSE</v>
          </cell>
          <cell r="J339" t="str">
            <v/>
          </cell>
          <cell r="K339">
            <v>4427</v>
          </cell>
          <cell r="N339" t="str">
            <v/>
          </cell>
          <cell r="O339" t="str">
            <v/>
          </cell>
          <cell r="P339" t="str">
            <v/>
          </cell>
          <cell r="Q339" t="str">
            <v/>
          </cell>
          <cell r="R339" t="str">
            <v/>
          </cell>
          <cell r="S339" t="str">
            <v/>
          </cell>
          <cell r="T339" t="str">
            <v/>
          </cell>
          <cell r="U339" t="str">
            <v/>
          </cell>
          <cell r="V339" t="str">
            <v/>
          </cell>
          <cell r="W339" t="str">
            <v/>
          </cell>
          <cell r="X339" t="str">
            <v/>
          </cell>
          <cell r="Y339" t="str">
            <v/>
          </cell>
          <cell r="Z339" t="str">
            <v/>
          </cell>
          <cell r="AA339" t="str">
            <v/>
          </cell>
          <cell r="AB339" t="str">
            <v/>
          </cell>
          <cell r="AC339" t="str">
            <v>I</v>
          </cell>
          <cell r="AD339" t="str">
            <v>RUM</v>
          </cell>
          <cell r="AE339" t="str">
            <v>RUM</v>
          </cell>
        </row>
        <row r="340">
          <cell r="A340">
            <v>326</v>
          </cell>
          <cell r="B340" t="str">
            <v>Hölzl Thomas</v>
          </cell>
          <cell r="C340" t="str">
            <v>M</v>
          </cell>
          <cell r="D340">
            <v>26098</v>
          </cell>
          <cell r="E340">
            <v>42900</v>
          </cell>
          <cell r="F340">
            <v>46</v>
          </cell>
          <cell r="G340" t="str">
            <v>Basel</v>
          </cell>
          <cell r="H340" t="str">
            <v>Österr</v>
          </cell>
          <cell r="I340" t="str">
            <v>HÖLZLTHOM</v>
          </cell>
          <cell r="J340" t="str">
            <v/>
          </cell>
          <cell r="K340">
            <v>3159</v>
          </cell>
          <cell r="N340" t="str">
            <v>I</v>
          </cell>
          <cell r="O340" t="str">
            <v>RUM</v>
          </cell>
          <cell r="P340" t="str">
            <v>RUM</v>
          </cell>
          <cell r="Q340" t="str">
            <v>I</v>
          </cell>
          <cell r="R340" t="str">
            <v>RUM</v>
          </cell>
          <cell r="S340" t="str">
            <v>RUM</v>
          </cell>
          <cell r="T340" t="str">
            <v>I</v>
          </cell>
          <cell r="U340" t="str">
            <v>RUM</v>
          </cell>
          <cell r="V340" t="str">
            <v>RUM</v>
          </cell>
          <cell r="W340" t="str">
            <v>I</v>
          </cell>
          <cell r="X340" t="str">
            <v>RUM</v>
          </cell>
          <cell r="Y340" t="str">
            <v>RUM</v>
          </cell>
          <cell r="Z340" t="str">
            <v>I</v>
          </cell>
          <cell r="AA340" t="str">
            <v>RUM</v>
          </cell>
          <cell r="AB340" t="str">
            <v>RUM</v>
          </cell>
          <cell r="AC340" t="str">
            <v>I</v>
          </cell>
          <cell r="AD340" t="str">
            <v>RUM</v>
          </cell>
          <cell r="AE340" t="str">
            <v>RUM</v>
          </cell>
        </row>
        <row r="341">
          <cell r="A341">
            <v>327</v>
          </cell>
          <cell r="B341" t="str">
            <v>Lamparter Hannes</v>
          </cell>
          <cell r="C341" t="str">
            <v>M</v>
          </cell>
          <cell r="D341">
            <v>25074</v>
          </cell>
          <cell r="E341">
            <v>42971</v>
          </cell>
          <cell r="F341">
            <v>49</v>
          </cell>
          <cell r="G341" t="str">
            <v>Innsbruck</v>
          </cell>
          <cell r="H341" t="str">
            <v>Österr</v>
          </cell>
          <cell r="I341" t="str">
            <v>LAMPAHANN</v>
          </cell>
          <cell r="J341" t="str">
            <v/>
          </cell>
          <cell r="K341">
            <v>3849</v>
          </cell>
          <cell r="N341" t="str">
            <v>I</v>
          </cell>
          <cell r="O341" t="str">
            <v>RUM</v>
          </cell>
          <cell r="P341" t="str">
            <v>RUM</v>
          </cell>
          <cell r="Q341" t="str">
            <v>I</v>
          </cell>
          <cell r="R341" t="str">
            <v>RUM</v>
          </cell>
          <cell r="S341" t="str">
            <v>RUM</v>
          </cell>
          <cell r="T341" t="str">
            <v>I</v>
          </cell>
          <cell r="U341" t="str">
            <v>RUM</v>
          </cell>
          <cell r="V341" t="str">
            <v>RUM</v>
          </cell>
          <cell r="W341" t="str">
            <v>I</v>
          </cell>
          <cell r="X341" t="str">
            <v>RUM</v>
          </cell>
          <cell r="Y341" t="str">
            <v>RUM</v>
          </cell>
          <cell r="Z341" t="str">
            <v>I</v>
          </cell>
          <cell r="AA341" t="str">
            <v>RUM</v>
          </cell>
          <cell r="AB341" t="str">
            <v>RUM</v>
          </cell>
          <cell r="AC341" t="str">
            <v>I</v>
          </cell>
          <cell r="AD341" t="str">
            <v>RUM</v>
          </cell>
          <cell r="AE341" t="str">
            <v>RUM</v>
          </cell>
        </row>
        <row r="342">
          <cell r="A342">
            <v>328</v>
          </cell>
          <cell r="B342" t="str">
            <v>Marksteiner Markus</v>
          </cell>
          <cell r="C342" t="str">
            <v>M</v>
          </cell>
          <cell r="D342">
            <v>28728</v>
          </cell>
          <cell r="E342">
            <v>42973</v>
          </cell>
          <cell r="F342">
            <v>39</v>
          </cell>
          <cell r="G342" t="str">
            <v>Hall in Tirol</v>
          </cell>
          <cell r="H342" t="str">
            <v>Österr</v>
          </cell>
          <cell r="I342" t="str">
            <v>MARKSMARK</v>
          </cell>
          <cell r="J342" t="str">
            <v/>
          </cell>
          <cell r="K342">
            <v>3781</v>
          </cell>
          <cell r="N342" t="str">
            <v>I</v>
          </cell>
          <cell r="O342" t="str">
            <v>RUM</v>
          </cell>
          <cell r="P342" t="str">
            <v>RUM</v>
          </cell>
          <cell r="Q342" t="str">
            <v>I</v>
          </cell>
          <cell r="R342" t="str">
            <v>RUM</v>
          </cell>
          <cell r="S342" t="str">
            <v>RUM</v>
          </cell>
          <cell r="T342" t="str">
            <v>I</v>
          </cell>
          <cell r="U342" t="str">
            <v>RUM</v>
          </cell>
          <cell r="V342" t="str">
            <v>RUM</v>
          </cell>
          <cell r="W342" t="str">
            <v>I</v>
          </cell>
          <cell r="X342" t="str">
            <v>RUM</v>
          </cell>
          <cell r="Y342" t="str">
            <v>RUM</v>
          </cell>
          <cell r="Z342" t="str">
            <v>I</v>
          </cell>
          <cell r="AA342" t="str">
            <v>RUM</v>
          </cell>
          <cell r="AB342" t="str">
            <v>RUM</v>
          </cell>
          <cell r="AC342" t="str">
            <v>I</v>
          </cell>
          <cell r="AD342" t="str">
            <v>RUM</v>
          </cell>
          <cell r="AE342" t="str">
            <v>RUM</v>
          </cell>
        </row>
        <row r="343">
          <cell r="A343">
            <v>329</v>
          </cell>
          <cell r="B343" t="str">
            <v>Mörth Gerhard</v>
          </cell>
          <cell r="C343" t="str">
            <v>M</v>
          </cell>
          <cell r="D343">
            <v>20917</v>
          </cell>
          <cell r="E343">
            <v>42832</v>
          </cell>
          <cell r="F343">
            <v>60</v>
          </cell>
          <cell r="G343" t="str">
            <v>Graz</v>
          </cell>
          <cell r="H343" t="str">
            <v>Österr</v>
          </cell>
          <cell r="I343" t="str">
            <v>MÖRTHGERH</v>
          </cell>
          <cell r="J343" t="str">
            <v/>
          </cell>
          <cell r="K343">
            <v>679</v>
          </cell>
          <cell r="N343" t="str">
            <v>I</v>
          </cell>
          <cell r="O343" t="str">
            <v>RUM</v>
          </cell>
          <cell r="P343" t="str">
            <v>RUM</v>
          </cell>
          <cell r="Q343" t="str">
            <v>I</v>
          </cell>
          <cell r="R343" t="str">
            <v>RUM</v>
          </cell>
          <cell r="S343" t="str">
            <v>RUM</v>
          </cell>
          <cell r="T343" t="str">
            <v>I</v>
          </cell>
          <cell r="U343" t="str">
            <v>RUM</v>
          </cell>
          <cell r="V343" t="str">
            <v>RUM</v>
          </cell>
          <cell r="W343" t="str">
            <v>I</v>
          </cell>
          <cell r="X343" t="str">
            <v>RUM</v>
          </cell>
          <cell r="Y343" t="str">
            <v>RUM</v>
          </cell>
          <cell r="Z343" t="str">
            <v>I</v>
          </cell>
          <cell r="AA343" t="str">
            <v>RUM</v>
          </cell>
          <cell r="AB343" t="str">
            <v>RUM</v>
          </cell>
          <cell r="AC343" t="str">
            <v>I</v>
          </cell>
          <cell r="AD343" t="str">
            <v>RUM</v>
          </cell>
          <cell r="AE343" t="str">
            <v>RUM</v>
          </cell>
        </row>
        <row r="344">
          <cell r="A344">
            <v>330</v>
          </cell>
          <cell r="B344" t="str">
            <v>Plank Alexander</v>
          </cell>
          <cell r="C344" t="str">
            <v>M</v>
          </cell>
          <cell r="D344">
            <v>28563</v>
          </cell>
          <cell r="E344">
            <v>42808</v>
          </cell>
          <cell r="F344">
            <v>39</v>
          </cell>
          <cell r="G344" t="str">
            <v>Hall in Tirol</v>
          </cell>
          <cell r="H344" t="str">
            <v>Österr</v>
          </cell>
          <cell r="I344" t="str">
            <v>PLANKALEX</v>
          </cell>
          <cell r="J344" t="str">
            <v/>
          </cell>
          <cell r="K344">
            <v>3782</v>
          </cell>
          <cell r="N344" t="str">
            <v/>
          </cell>
          <cell r="O344" t="str">
            <v/>
          </cell>
          <cell r="P344" t="str">
            <v/>
          </cell>
          <cell r="Q344" t="str">
            <v/>
          </cell>
          <cell r="R344" t="str">
            <v/>
          </cell>
          <cell r="S344" t="str">
            <v/>
          </cell>
          <cell r="T344" t="str">
            <v/>
          </cell>
          <cell r="U344" t="str">
            <v/>
          </cell>
          <cell r="V344" t="str">
            <v/>
          </cell>
          <cell r="W344" t="str">
            <v/>
          </cell>
          <cell r="X344" t="str">
            <v/>
          </cell>
          <cell r="Y344" t="str">
            <v/>
          </cell>
          <cell r="Z344" t="str">
            <v/>
          </cell>
          <cell r="AA344" t="str">
            <v/>
          </cell>
          <cell r="AB344" t="str">
            <v/>
          </cell>
          <cell r="AC344" t="str">
            <v>I</v>
          </cell>
          <cell r="AD344" t="str">
            <v>RUM</v>
          </cell>
          <cell r="AE344" t="str">
            <v>RUM</v>
          </cell>
        </row>
        <row r="345">
          <cell r="A345">
            <v>331</v>
          </cell>
          <cell r="B345" t="str">
            <v>Plank Daniel</v>
          </cell>
          <cell r="C345" t="str">
            <v>M</v>
          </cell>
          <cell r="D345">
            <v>34195</v>
          </cell>
          <cell r="E345">
            <v>42961</v>
          </cell>
          <cell r="F345">
            <v>24</v>
          </cell>
          <cell r="G345" t="str">
            <v>Innsbruck</v>
          </cell>
          <cell r="H345" t="str">
            <v>Österr</v>
          </cell>
          <cell r="I345" t="str">
            <v>PLANKDANI</v>
          </cell>
          <cell r="J345" t="str">
            <v/>
          </cell>
          <cell r="K345">
            <v>4550</v>
          </cell>
          <cell r="N345" t="str">
            <v/>
          </cell>
          <cell r="O345" t="str">
            <v/>
          </cell>
          <cell r="P345" t="str">
            <v/>
          </cell>
          <cell r="Q345" t="str">
            <v/>
          </cell>
          <cell r="R345" t="str">
            <v/>
          </cell>
          <cell r="S345" t="str">
            <v/>
          </cell>
          <cell r="T345" t="str">
            <v/>
          </cell>
          <cell r="U345" t="str">
            <v/>
          </cell>
          <cell r="V345" t="str">
            <v/>
          </cell>
          <cell r="W345" t="str">
            <v/>
          </cell>
          <cell r="X345" t="str">
            <v/>
          </cell>
          <cell r="Y345" t="str">
            <v/>
          </cell>
          <cell r="Z345" t="str">
            <v>I</v>
          </cell>
          <cell r="AA345" t="str">
            <v>RUM</v>
          </cell>
          <cell r="AB345" t="str">
            <v>RUM</v>
          </cell>
          <cell r="AC345" t="str">
            <v>I</v>
          </cell>
          <cell r="AD345" t="str">
            <v>RUM</v>
          </cell>
          <cell r="AE345" t="str">
            <v>RUM</v>
          </cell>
        </row>
        <row r="346">
          <cell r="A346">
            <v>332</v>
          </cell>
          <cell r="B346" t="str">
            <v>Posch Daniel</v>
          </cell>
          <cell r="C346" t="str">
            <v>M</v>
          </cell>
          <cell r="D346">
            <v>32249</v>
          </cell>
          <cell r="E346">
            <v>42841</v>
          </cell>
          <cell r="F346">
            <v>29</v>
          </cell>
          <cell r="G346" t="str">
            <v>Rum</v>
          </cell>
          <cell r="H346" t="str">
            <v>Österr</v>
          </cell>
          <cell r="I346" t="str">
            <v>POSCHDANI</v>
          </cell>
          <cell r="J346" t="str">
            <v/>
          </cell>
          <cell r="K346">
            <v>4494</v>
          </cell>
          <cell r="N346" t="str">
            <v/>
          </cell>
          <cell r="O346" t="str">
            <v/>
          </cell>
          <cell r="P346" t="str">
            <v/>
          </cell>
          <cell r="Q346" t="str">
            <v/>
          </cell>
          <cell r="R346" t="str">
            <v/>
          </cell>
          <cell r="S346" t="str">
            <v/>
          </cell>
          <cell r="T346" t="str">
            <v/>
          </cell>
          <cell r="U346" t="str">
            <v/>
          </cell>
          <cell r="V346" t="str">
            <v/>
          </cell>
          <cell r="W346" t="str">
            <v/>
          </cell>
          <cell r="X346" t="str">
            <v/>
          </cell>
          <cell r="Y346" t="str">
            <v/>
          </cell>
          <cell r="Z346" t="str">
            <v>I</v>
          </cell>
          <cell r="AA346" t="str">
            <v>RUM</v>
          </cell>
          <cell r="AB346" t="str">
            <v>RUM</v>
          </cell>
          <cell r="AC346" t="str">
            <v>I</v>
          </cell>
          <cell r="AD346" t="str">
            <v>RUM</v>
          </cell>
          <cell r="AE346" t="str">
            <v>RUM</v>
          </cell>
        </row>
        <row r="347">
          <cell r="A347">
            <v>333</v>
          </cell>
          <cell r="B347" t="str">
            <v>Schneider Martin</v>
          </cell>
          <cell r="C347" t="str">
            <v>M</v>
          </cell>
          <cell r="D347">
            <v>30516</v>
          </cell>
          <cell r="E347">
            <v>42935</v>
          </cell>
          <cell r="F347">
            <v>34</v>
          </cell>
          <cell r="G347" t="str">
            <v>Hall in Tirol</v>
          </cell>
          <cell r="H347" t="str">
            <v>Österr</v>
          </cell>
          <cell r="I347" t="str">
            <v>SCHNEMART</v>
          </cell>
          <cell r="J347" t="str">
            <v/>
          </cell>
          <cell r="K347">
            <v>4048</v>
          </cell>
          <cell r="N347" t="str">
            <v>I</v>
          </cell>
          <cell r="O347" t="str">
            <v>RUM</v>
          </cell>
          <cell r="P347" t="str">
            <v>RUM</v>
          </cell>
          <cell r="Q347" t="str">
            <v>I</v>
          </cell>
          <cell r="R347" t="str">
            <v>RUM</v>
          </cell>
          <cell r="S347" t="str">
            <v>RUM</v>
          </cell>
          <cell r="T347" t="str">
            <v>I</v>
          </cell>
          <cell r="U347" t="str">
            <v>RUM</v>
          </cell>
          <cell r="V347" t="str">
            <v>RUM</v>
          </cell>
          <cell r="W347" t="str">
            <v>I</v>
          </cell>
          <cell r="X347" t="str">
            <v>RUM</v>
          </cell>
          <cell r="Y347" t="str">
            <v>RUM</v>
          </cell>
          <cell r="Z347" t="str">
            <v>I</v>
          </cell>
          <cell r="AA347" t="str">
            <v>RUM</v>
          </cell>
          <cell r="AB347" t="str">
            <v>RUM</v>
          </cell>
          <cell r="AC347" t="str">
            <v>I</v>
          </cell>
          <cell r="AD347" t="str">
            <v>RUM</v>
          </cell>
          <cell r="AE347" t="str">
            <v>RUM</v>
          </cell>
        </row>
        <row r="348">
          <cell r="A348">
            <v>334</v>
          </cell>
          <cell r="B348" t="str">
            <v>Schweninger Thomas</v>
          </cell>
          <cell r="C348" t="str">
            <v>M</v>
          </cell>
          <cell r="D348">
            <v>34425</v>
          </cell>
          <cell r="E348">
            <v>42826</v>
          </cell>
          <cell r="F348">
            <v>23</v>
          </cell>
          <cell r="G348" t="str">
            <v>Innsbruck</v>
          </cell>
          <cell r="H348" t="str">
            <v>Österr</v>
          </cell>
          <cell r="I348" t="str">
            <v>SCHWETHOM</v>
          </cell>
          <cell r="J348" t="str">
            <v/>
          </cell>
          <cell r="K348">
            <v>4540</v>
          </cell>
          <cell r="N348" t="str">
            <v>I</v>
          </cell>
          <cell r="O348" t="str">
            <v>RUM</v>
          </cell>
          <cell r="P348" t="str">
            <v>RUM</v>
          </cell>
          <cell r="Q348" t="str">
            <v>I</v>
          </cell>
          <cell r="R348" t="str">
            <v>RUM</v>
          </cell>
          <cell r="S348" t="str">
            <v>RUM</v>
          </cell>
          <cell r="T348" t="str">
            <v>I</v>
          </cell>
          <cell r="U348" t="str">
            <v>RUM</v>
          </cell>
          <cell r="V348" t="str">
            <v>RUM</v>
          </cell>
          <cell r="W348" t="str">
            <v>I</v>
          </cell>
          <cell r="X348" t="str">
            <v>RUM</v>
          </cell>
          <cell r="Y348" t="str">
            <v>RUM</v>
          </cell>
          <cell r="Z348" t="str">
            <v>I</v>
          </cell>
          <cell r="AA348" t="str">
            <v>RUM</v>
          </cell>
          <cell r="AB348" t="str">
            <v>RUM</v>
          </cell>
          <cell r="AC348" t="str">
            <v>I</v>
          </cell>
          <cell r="AD348" t="str">
            <v>RUM</v>
          </cell>
          <cell r="AE348" t="str">
            <v>RUM</v>
          </cell>
        </row>
        <row r="349">
          <cell r="A349">
            <v>335</v>
          </cell>
          <cell r="B349" t="str">
            <v>Unsinn Gabriel</v>
          </cell>
          <cell r="C349" t="str">
            <v>M</v>
          </cell>
          <cell r="D349">
            <v>34372</v>
          </cell>
          <cell r="E349">
            <v>42773</v>
          </cell>
          <cell r="F349">
            <v>23</v>
          </cell>
          <cell r="G349" t="str">
            <v>Innsbruck</v>
          </cell>
          <cell r="H349" t="str">
            <v>Österr</v>
          </cell>
          <cell r="I349" t="str">
            <v>UNSINGABR</v>
          </cell>
          <cell r="J349" t="str">
            <v/>
          </cell>
          <cell r="K349">
            <v>4541</v>
          </cell>
          <cell r="N349" t="str">
            <v>I</v>
          </cell>
          <cell r="O349" t="str">
            <v>RUM</v>
          </cell>
          <cell r="P349" t="str">
            <v>RUM</v>
          </cell>
          <cell r="Q349" t="str">
            <v>I</v>
          </cell>
          <cell r="R349" t="str">
            <v>RUM</v>
          </cell>
          <cell r="S349" t="str">
            <v>RUM</v>
          </cell>
          <cell r="T349" t="str">
            <v>I</v>
          </cell>
          <cell r="U349" t="str">
            <v>RUM</v>
          </cell>
          <cell r="V349" t="str">
            <v>RUM</v>
          </cell>
          <cell r="W349" t="str">
            <v>I</v>
          </cell>
          <cell r="X349" t="str">
            <v>RUM</v>
          </cell>
          <cell r="Y349" t="str">
            <v>RUM</v>
          </cell>
          <cell r="Z349" t="str">
            <v>I</v>
          </cell>
          <cell r="AA349" t="str">
            <v>RUM</v>
          </cell>
          <cell r="AB349" t="str">
            <v>RUM</v>
          </cell>
          <cell r="AC349" t="str">
            <v>I</v>
          </cell>
          <cell r="AD349" t="str">
            <v>RUM</v>
          </cell>
          <cell r="AE349" t="str">
            <v>RUM</v>
          </cell>
        </row>
        <row r="350">
          <cell r="A350">
            <v>336</v>
          </cell>
          <cell r="B350" t="str">
            <v>Uran Hermann</v>
          </cell>
          <cell r="C350" t="str">
            <v>M</v>
          </cell>
          <cell r="D350">
            <v>25591</v>
          </cell>
          <cell r="E350">
            <v>42758</v>
          </cell>
          <cell r="F350">
            <v>47</v>
          </cell>
          <cell r="G350" t="str">
            <v>Innsbruck</v>
          </cell>
          <cell r="H350" t="str">
            <v>Österr</v>
          </cell>
          <cell r="I350" t="str">
            <v>URANHERM</v>
          </cell>
          <cell r="J350" t="str">
            <v/>
          </cell>
          <cell r="K350">
            <v>2847</v>
          </cell>
          <cell r="N350" t="str">
            <v>I</v>
          </cell>
          <cell r="O350" t="str">
            <v>RUM</v>
          </cell>
          <cell r="P350" t="str">
            <v>RUM</v>
          </cell>
          <cell r="Q350" t="str">
            <v>I</v>
          </cell>
          <cell r="R350" t="str">
            <v>RUM</v>
          </cell>
          <cell r="S350" t="str">
            <v>RUM</v>
          </cell>
          <cell r="T350" t="str">
            <v>I</v>
          </cell>
          <cell r="U350" t="str">
            <v>RUM</v>
          </cell>
          <cell r="V350" t="str">
            <v>RUM</v>
          </cell>
          <cell r="W350" t="str">
            <v>I</v>
          </cell>
          <cell r="X350" t="str">
            <v>RUM</v>
          </cell>
          <cell r="Y350" t="str">
            <v>RUM</v>
          </cell>
          <cell r="Z350" t="str">
            <v>I</v>
          </cell>
          <cell r="AA350" t="str">
            <v>RUM</v>
          </cell>
          <cell r="AB350" t="str">
            <v>RUM</v>
          </cell>
          <cell r="AC350" t="str">
            <v>I</v>
          </cell>
          <cell r="AD350" t="str">
            <v>RUM</v>
          </cell>
          <cell r="AE350" t="str">
            <v>RUM</v>
          </cell>
        </row>
        <row r="351">
          <cell r="A351">
            <v>337</v>
          </cell>
          <cell r="B351" t="str">
            <v>Diem Rudolf</v>
          </cell>
          <cell r="C351" t="str">
            <v>M</v>
          </cell>
          <cell r="D351">
            <v>26379</v>
          </cell>
          <cell r="E351">
            <v>42815</v>
          </cell>
          <cell r="F351">
            <v>45</v>
          </cell>
          <cell r="G351" t="str">
            <v>Dornbirn</v>
          </cell>
          <cell r="H351" t="str">
            <v>Österr</v>
          </cell>
          <cell r="I351" t="str">
            <v>DIEMRUDO</v>
          </cell>
          <cell r="J351" t="str">
            <v/>
          </cell>
          <cell r="K351">
            <v>3218</v>
          </cell>
          <cell r="N351" t="str">
            <v>I</v>
          </cell>
          <cell r="O351" t="str">
            <v>DOR</v>
          </cell>
          <cell r="P351" t="str">
            <v>DOR</v>
          </cell>
          <cell r="Q351" t="str">
            <v>I</v>
          </cell>
          <cell r="R351" t="str">
            <v>DOR</v>
          </cell>
          <cell r="S351" t="str">
            <v>DOR</v>
          </cell>
          <cell r="T351" t="str">
            <v>I</v>
          </cell>
          <cell r="U351" t="str">
            <v>DOR</v>
          </cell>
          <cell r="V351" t="str">
            <v>DOR</v>
          </cell>
          <cell r="W351" t="str">
            <v>I</v>
          </cell>
          <cell r="X351" t="str">
            <v>DOR</v>
          </cell>
          <cell r="Y351" t="str">
            <v>DOR</v>
          </cell>
          <cell r="Z351" t="str">
            <v>I</v>
          </cell>
          <cell r="AA351" t="str">
            <v>DOR</v>
          </cell>
          <cell r="AB351" t="str">
            <v>DOR</v>
          </cell>
          <cell r="AC351" t="str">
            <v>I</v>
          </cell>
          <cell r="AD351" t="str">
            <v>DOR</v>
          </cell>
          <cell r="AE351" t="str">
            <v>DOR</v>
          </cell>
        </row>
        <row r="352">
          <cell r="A352">
            <v>338</v>
          </cell>
          <cell r="B352" t="str">
            <v>Freisinger Stefan</v>
          </cell>
          <cell r="C352" t="str">
            <v>M</v>
          </cell>
          <cell r="D352">
            <v>29347</v>
          </cell>
          <cell r="E352">
            <v>42861</v>
          </cell>
          <cell r="F352">
            <v>37</v>
          </cell>
          <cell r="G352" t="str">
            <v>Hohenems</v>
          </cell>
          <cell r="H352" t="str">
            <v>Österr</v>
          </cell>
          <cell r="I352" t="str">
            <v>FREISSTEF</v>
          </cell>
          <cell r="J352" t="str">
            <v/>
          </cell>
          <cell r="K352">
            <v>3879</v>
          </cell>
          <cell r="N352" t="str">
            <v/>
          </cell>
          <cell r="O352" t="str">
            <v/>
          </cell>
          <cell r="P352" t="str">
            <v/>
          </cell>
          <cell r="Q352" t="str">
            <v/>
          </cell>
          <cell r="R352" t="str">
            <v/>
          </cell>
          <cell r="S352" t="str">
            <v/>
          </cell>
          <cell r="T352" t="str">
            <v/>
          </cell>
          <cell r="U352" t="str">
            <v/>
          </cell>
          <cell r="V352" t="str">
            <v/>
          </cell>
          <cell r="W352" t="str">
            <v/>
          </cell>
          <cell r="X352" t="str">
            <v/>
          </cell>
          <cell r="Y352" t="str">
            <v/>
          </cell>
          <cell r="Z352" t="str">
            <v/>
          </cell>
          <cell r="AA352" t="str">
            <v/>
          </cell>
          <cell r="AB352" t="str">
            <v/>
          </cell>
          <cell r="AC352" t="str">
            <v>I</v>
          </cell>
          <cell r="AD352" t="str">
            <v>DOR</v>
          </cell>
          <cell r="AE352" t="str">
            <v>DOR</v>
          </cell>
        </row>
        <row r="353">
          <cell r="A353">
            <v>339</v>
          </cell>
          <cell r="B353" t="str">
            <v>Pfeifer Reinold</v>
          </cell>
          <cell r="C353" t="str">
            <v>M</v>
          </cell>
          <cell r="D353">
            <v>19925</v>
          </cell>
          <cell r="E353">
            <v>42936</v>
          </cell>
          <cell r="F353">
            <v>63</v>
          </cell>
          <cell r="G353" t="str">
            <v>Dornbirn</v>
          </cell>
          <cell r="H353" t="str">
            <v>Österr</v>
          </cell>
          <cell r="I353" t="str">
            <v>PFEIFREIN</v>
          </cell>
          <cell r="J353" t="str">
            <v/>
          </cell>
          <cell r="K353">
            <v>895</v>
          </cell>
          <cell r="N353" t="str">
            <v/>
          </cell>
          <cell r="O353" t="str">
            <v/>
          </cell>
          <cell r="P353" t="str">
            <v/>
          </cell>
          <cell r="Q353" t="str">
            <v/>
          </cell>
          <cell r="R353" t="str">
            <v/>
          </cell>
          <cell r="S353" t="str">
            <v/>
          </cell>
          <cell r="T353" t="str">
            <v/>
          </cell>
          <cell r="U353" t="str">
            <v/>
          </cell>
          <cell r="V353" t="str">
            <v/>
          </cell>
          <cell r="W353" t="str">
            <v/>
          </cell>
          <cell r="X353" t="str">
            <v/>
          </cell>
          <cell r="Y353" t="str">
            <v/>
          </cell>
          <cell r="Z353" t="str">
            <v/>
          </cell>
          <cell r="AA353" t="str">
            <v/>
          </cell>
          <cell r="AB353" t="str">
            <v/>
          </cell>
          <cell r="AC353" t="str">
            <v>I</v>
          </cell>
          <cell r="AD353" t="str">
            <v>DOR</v>
          </cell>
          <cell r="AE353" t="str">
            <v>DOR</v>
          </cell>
        </row>
        <row r="354">
          <cell r="A354">
            <v>340</v>
          </cell>
          <cell r="B354" t="str">
            <v>Riedl Bernhard</v>
          </cell>
          <cell r="C354" t="str">
            <v>M</v>
          </cell>
          <cell r="D354">
            <v>15183</v>
          </cell>
          <cell r="E354">
            <v>42942</v>
          </cell>
          <cell r="F354">
            <v>76</v>
          </cell>
          <cell r="G354" t="str">
            <v>Stockerau</v>
          </cell>
          <cell r="H354" t="str">
            <v>Österr</v>
          </cell>
          <cell r="I354" t="str">
            <v>RIEDLBERN</v>
          </cell>
          <cell r="J354" t="str">
            <v/>
          </cell>
          <cell r="K354">
            <v>620</v>
          </cell>
          <cell r="N354" t="str">
            <v/>
          </cell>
          <cell r="O354" t="str">
            <v/>
          </cell>
          <cell r="P354" t="str">
            <v/>
          </cell>
          <cell r="Q354" t="str">
            <v/>
          </cell>
          <cell r="R354" t="str">
            <v/>
          </cell>
          <cell r="S354" t="str">
            <v/>
          </cell>
          <cell r="T354" t="str">
            <v/>
          </cell>
          <cell r="U354" t="str">
            <v/>
          </cell>
          <cell r="V354" t="str">
            <v/>
          </cell>
          <cell r="W354" t="str">
            <v>I</v>
          </cell>
          <cell r="X354" t="str">
            <v>DOR</v>
          </cell>
          <cell r="Y354" t="str">
            <v>DOR</v>
          </cell>
          <cell r="Z354" t="str">
            <v>I</v>
          </cell>
          <cell r="AA354" t="str">
            <v>DOR</v>
          </cell>
          <cell r="AB354" t="str">
            <v>DOR</v>
          </cell>
          <cell r="AC354" t="str">
            <v>I</v>
          </cell>
          <cell r="AD354" t="str">
            <v>DOR</v>
          </cell>
          <cell r="AE354" t="str">
            <v>DOR</v>
          </cell>
        </row>
        <row r="355">
          <cell r="A355">
            <v>341</v>
          </cell>
          <cell r="B355" t="str">
            <v>Schneider Bernd</v>
          </cell>
          <cell r="C355" t="str">
            <v>M</v>
          </cell>
          <cell r="D355">
            <v>25438</v>
          </cell>
          <cell r="E355">
            <v>42970</v>
          </cell>
          <cell r="F355">
            <v>48</v>
          </cell>
          <cell r="G355" t="str">
            <v>Dornbirn</v>
          </cell>
          <cell r="H355" t="str">
            <v>Österr</v>
          </cell>
          <cell r="I355" t="str">
            <v>SCHNEBERN</v>
          </cell>
          <cell r="J355" t="str">
            <v/>
          </cell>
          <cell r="K355">
            <v>3305</v>
          </cell>
          <cell r="N355" t="str">
            <v/>
          </cell>
          <cell r="O355" t="str">
            <v/>
          </cell>
          <cell r="P355" t="str">
            <v/>
          </cell>
          <cell r="Q355" t="str">
            <v/>
          </cell>
          <cell r="R355" t="str">
            <v/>
          </cell>
          <cell r="S355" t="str">
            <v/>
          </cell>
          <cell r="T355" t="str">
            <v/>
          </cell>
          <cell r="U355" t="str">
            <v/>
          </cell>
          <cell r="V355" t="str">
            <v/>
          </cell>
          <cell r="W355" t="str">
            <v>I</v>
          </cell>
          <cell r="X355" t="str">
            <v>DOR</v>
          </cell>
          <cell r="Y355" t="str">
            <v>DOR</v>
          </cell>
          <cell r="Z355" t="str">
            <v/>
          </cell>
          <cell r="AA355" t="str">
            <v/>
          </cell>
          <cell r="AB355" t="str">
            <v/>
          </cell>
          <cell r="AC355" t="str">
            <v>I</v>
          </cell>
          <cell r="AD355" t="str">
            <v>DOR</v>
          </cell>
          <cell r="AE355" t="str">
            <v>DOR</v>
          </cell>
        </row>
        <row r="356">
          <cell r="A356">
            <v>342</v>
          </cell>
          <cell r="B356" t="str">
            <v>Ulmer Thomas</v>
          </cell>
          <cell r="C356" t="str">
            <v>M</v>
          </cell>
          <cell r="D356">
            <v>27741</v>
          </cell>
          <cell r="E356">
            <v>42717</v>
          </cell>
          <cell r="F356">
            <v>41</v>
          </cell>
          <cell r="G356" t="str">
            <v>Dornbirn</v>
          </cell>
          <cell r="H356" t="str">
            <v>Österr</v>
          </cell>
          <cell r="I356" t="str">
            <v>ULMERTHOM</v>
          </cell>
          <cell r="J356" t="str">
            <v/>
          </cell>
          <cell r="K356">
            <v>3619</v>
          </cell>
          <cell r="N356" t="str">
            <v>I</v>
          </cell>
          <cell r="O356" t="str">
            <v>DOR</v>
          </cell>
          <cell r="P356" t="str">
            <v>DOR</v>
          </cell>
          <cell r="Q356" t="str">
            <v>I</v>
          </cell>
          <cell r="R356" t="str">
            <v>DOR</v>
          </cell>
          <cell r="S356" t="str">
            <v>DOR</v>
          </cell>
          <cell r="T356" t="str">
            <v>I</v>
          </cell>
          <cell r="U356" t="str">
            <v>DOR</v>
          </cell>
          <cell r="V356" t="str">
            <v>DOR</v>
          </cell>
          <cell r="W356" t="str">
            <v>I</v>
          </cell>
          <cell r="X356" t="str">
            <v>DOR</v>
          </cell>
          <cell r="Y356" t="str">
            <v>DOR</v>
          </cell>
          <cell r="Z356" t="str">
            <v>I</v>
          </cell>
          <cell r="AA356" t="str">
            <v>DOR</v>
          </cell>
          <cell r="AB356" t="str">
            <v>DOR</v>
          </cell>
          <cell r="AC356" t="str">
            <v>I</v>
          </cell>
          <cell r="AD356" t="str">
            <v>DOR</v>
          </cell>
          <cell r="AE356" t="str">
            <v>DOR</v>
          </cell>
        </row>
        <row r="357">
          <cell r="A357">
            <v>343</v>
          </cell>
          <cell r="B357" t="str">
            <v>Ulmer Wolfgang</v>
          </cell>
          <cell r="C357" t="str">
            <v>M</v>
          </cell>
          <cell r="D357">
            <v>21807</v>
          </cell>
          <cell r="E357">
            <v>42992</v>
          </cell>
          <cell r="F357">
            <v>58</v>
          </cell>
          <cell r="G357" t="str">
            <v>Dornbirn</v>
          </cell>
          <cell r="H357" t="str">
            <v>Österr</v>
          </cell>
          <cell r="I357" t="str">
            <v>ULMERWOLF</v>
          </cell>
          <cell r="J357" t="str">
            <v/>
          </cell>
          <cell r="K357">
            <v>636</v>
          </cell>
          <cell r="N357" t="str">
            <v>I</v>
          </cell>
          <cell r="O357" t="str">
            <v>DOR</v>
          </cell>
          <cell r="P357" t="str">
            <v>DOR</v>
          </cell>
          <cell r="Q357" t="str">
            <v>I</v>
          </cell>
          <cell r="R357" t="str">
            <v>DOR</v>
          </cell>
          <cell r="S357" t="str">
            <v>DOR</v>
          </cell>
          <cell r="T357" t="str">
            <v>I</v>
          </cell>
          <cell r="U357" t="str">
            <v>DOR</v>
          </cell>
          <cell r="V357" t="str">
            <v>DOR</v>
          </cell>
          <cell r="W357" t="str">
            <v>I</v>
          </cell>
          <cell r="X357" t="str">
            <v>DOR</v>
          </cell>
          <cell r="Y357" t="str">
            <v>DOR</v>
          </cell>
          <cell r="Z357" t="str">
            <v>I</v>
          </cell>
          <cell r="AA357" t="str">
            <v>DOR</v>
          </cell>
          <cell r="AB357" t="str">
            <v>DOR</v>
          </cell>
          <cell r="AC357" t="str">
            <v>I</v>
          </cell>
          <cell r="AD357" t="str">
            <v>DOR</v>
          </cell>
          <cell r="AE357" t="str">
            <v>DOR</v>
          </cell>
        </row>
        <row r="358">
          <cell r="A358">
            <v>344</v>
          </cell>
          <cell r="B358" t="str">
            <v>Viduka Julio</v>
          </cell>
          <cell r="C358" t="str">
            <v>M</v>
          </cell>
          <cell r="D358">
            <v>34290</v>
          </cell>
          <cell r="E358">
            <v>43056</v>
          </cell>
          <cell r="F358">
            <v>24</v>
          </cell>
          <cell r="G358" t="str">
            <v>Bregenz</v>
          </cell>
          <cell r="H358" t="str">
            <v>Kroatien</v>
          </cell>
          <cell r="I358" t="str">
            <v>VIDUKJULI</v>
          </cell>
          <cell r="J358" t="str">
            <v/>
          </cell>
          <cell r="K358">
            <v>4511</v>
          </cell>
          <cell r="N358" t="str">
            <v>I</v>
          </cell>
          <cell r="O358" t="str">
            <v>DOR</v>
          </cell>
          <cell r="P358" t="str">
            <v>DOR</v>
          </cell>
          <cell r="Q358" t="str">
            <v>I</v>
          </cell>
          <cell r="R358" t="str">
            <v>DOR</v>
          </cell>
          <cell r="S358" t="str">
            <v>DOR</v>
          </cell>
          <cell r="T358" t="str">
            <v>I</v>
          </cell>
          <cell r="U358" t="str">
            <v>DOR</v>
          </cell>
          <cell r="V358" t="str">
            <v>DOR</v>
          </cell>
          <cell r="W358" t="str">
            <v>I</v>
          </cell>
          <cell r="X358" t="str">
            <v>DOR</v>
          </cell>
          <cell r="Y358" t="str">
            <v>DOR</v>
          </cell>
          <cell r="Z358" t="str">
            <v/>
          </cell>
          <cell r="AA358" t="str">
            <v/>
          </cell>
          <cell r="AB358" t="str">
            <v/>
          </cell>
          <cell r="AC358" t="str">
            <v>I</v>
          </cell>
          <cell r="AD358" t="str">
            <v>DOR</v>
          </cell>
          <cell r="AE358" t="str">
            <v>DOR</v>
          </cell>
        </row>
        <row r="359">
          <cell r="A359">
            <v>345</v>
          </cell>
          <cell r="B359" t="str">
            <v>Baumann Gerhard</v>
          </cell>
          <cell r="C359" t="str">
            <v>M</v>
          </cell>
          <cell r="D359">
            <v>26011</v>
          </cell>
          <cell r="E359">
            <v>42813</v>
          </cell>
          <cell r="F359">
            <v>46</v>
          </cell>
          <cell r="G359" t="str">
            <v>Wien</v>
          </cell>
          <cell r="H359" t="str">
            <v>Österr</v>
          </cell>
          <cell r="I359" t="str">
            <v>BAUMAGERH</v>
          </cell>
          <cell r="J359" t="str">
            <v/>
          </cell>
          <cell r="K359">
            <v>3389</v>
          </cell>
          <cell r="N359" t="str">
            <v>I</v>
          </cell>
          <cell r="O359" t="str">
            <v>ARH</v>
          </cell>
          <cell r="P359" t="str">
            <v>PSV</v>
          </cell>
          <cell r="Q359" t="str">
            <v>I</v>
          </cell>
          <cell r="R359" t="str">
            <v>ARH</v>
          </cell>
          <cell r="S359" t="str">
            <v>PSV</v>
          </cell>
          <cell r="T359" t="str">
            <v>I</v>
          </cell>
          <cell r="U359" t="str">
            <v>ARH</v>
          </cell>
          <cell r="V359" t="str">
            <v>ARH</v>
          </cell>
          <cell r="W359" t="str">
            <v>I</v>
          </cell>
          <cell r="X359" t="str">
            <v>ARH</v>
          </cell>
          <cell r="Y359" t="str">
            <v>ARH</v>
          </cell>
          <cell r="Z359" t="str">
            <v>I</v>
          </cell>
          <cell r="AA359" t="str">
            <v>ARH</v>
          </cell>
          <cell r="AB359" t="str">
            <v>ARH</v>
          </cell>
          <cell r="AC359" t="str">
            <v>I</v>
          </cell>
          <cell r="AD359" t="str">
            <v>ARH</v>
          </cell>
          <cell r="AE359" t="str">
            <v>ARH</v>
          </cell>
        </row>
        <row r="360">
          <cell r="A360">
            <v>346</v>
          </cell>
          <cell r="B360" t="str">
            <v>Baumann Hermann</v>
          </cell>
          <cell r="C360" t="str">
            <v>M</v>
          </cell>
          <cell r="D360">
            <v>14708</v>
          </cell>
          <cell r="E360">
            <v>42832</v>
          </cell>
          <cell r="F360">
            <v>77</v>
          </cell>
          <cell r="G360" t="str">
            <v>NÖ</v>
          </cell>
          <cell r="H360" t="str">
            <v>Österr</v>
          </cell>
          <cell r="I360" t="str">
            <v>BAUMAHERM</v>
          </cell>
          <cell r="J360" t="str">
            <v/>
          </cell>
          <cell r="K360">
            <v>358</v>
          </cell>
          <cell r="N360" t="str">
            <v/>
          </cell>
          <cell r="O360" t="str">
            <v/>
          </cell>
          <cell r="P360" t="str">
            <v/>
          </cell>
          <cell r="Q360" t="str">
            <v/>
          </cell>
          <cell r="R360" t="str">
            <v/>
          </cell>
          <cell r="S360" t="str">
            <v/>
          </cell>
          <cell r="T360" t="str">
            <v/>
          </cell>
          <cell r="U360" t="str">
            <v/>
          </cell>
          <cell r="V360" t="str">
            <v/>
          </cell>
          <cell r="W360" t="str">
            <v>I</v>
          </cell>
          <cell r="X360" t="str">
            <v>ARH</v>
          </cell>
          <cell r="Y360" t="str">
            <v>ARH</v>
          </cell>
          <cell r="Z360" t="str">
            <v>I</v>
          </cell>
          <cell r="AA360" t="str">
            <v>ARH</v>
          </cell>
          <cell r="AB360" t="str">
            <v>ARH</v>
          </cell>
          <cell r="AC360" t="str">
            <v>I</v>
          </cell>
          <cell r="AD360" t="str">
            <v>ARH</v>
          </cell>
          <cell r="AE360" t="str">
            <v>ARH</v>
          </cell>
        </row>
        <row r="361">
          <cell r="A361">
            <v>347</v>
          </cell>
          <cell r="B361" t="str">
            <v>Fuchs Gerhard</v>
          </cell>
          <cell r="C361" t="str">
            <v>M</v>
          </cell>
          <cell r="D361">
            <v>24922</v>
          </cell>
          <cell r="E361">
            <v>42819</v>
          </cell>
          <cell r="F361">
            <v>49</v>
          </cell>
          <cell r="G361" t="str">
            <v>Wien</v>
          </cell>
          <cell r="H361" t="str">
            <v>Österr</v>
          </cell>
          <cell r="I361" t="str">
            <v>FUCHSGERH</v>
          </cell>
          <cell r="J361" t="str">
            <v/>
          </cell>
          <cell r="K361">
            <v>3954</v>
          </cell>
          <cell r="N361" t="str">
            <v>I</v>
          </cell>
          <cell r="O361" t="str">
            <v>ARH</v>
          </cell>
          <cell r="P361" t="str">
            <v>ARH</v>
          </cell>
          <cell r="Q361" t="str">
            <v>I</v>
          </cell>
          <cell r="R361" t="str">
            <v>ARH</v>
          </cell>
          <cell r="S361" t="str">
            <v>ARH</v>
          </cell>
          <cell r="T361" t="str">
            <v>I</v>
          </cell>
          <cell r="U361" t="str">
            <v>ARH</v>
          </cell>
          <cell r="V361" t="str">
            <v>ARH</v>
          </cell>
          <cell r="W361" t="str">
            <v>I</v>
          </cell>
          <cell r="X361" t="str">
            <v>ARH</v>
          </cell>
          <cell r="Y361" t="str">
            <v>ARH</v>
          </cell>
          <cell r="Z361" t="str">
            <v>I</v>
          </cell>
          <cell r="AA361" t="str">
            <v>ARH</v>
          </cell>
          <cell r="AB361" t="str">
            <v>ARH</v>
          </cell>
          <cell r="AC361" t="str">
            <v>I</v>
          </cell>
          <cell r="AD361" t="str">
            <v>ARH</v>
          </cell>
          <cell r="AE361" t="str">
            <v>ARH</v>
          </cell>
        </row>
        <row r="362">
          <cell r="A362">
            <v>348</v>
          </cell>
          <cell r="B362" t="str">
            <v>Fuchs Walter</v>
          </cell>
          <cell r="C362" t="str">
            <v>M</v>
          </cell>
          <cell r="D362">
            <v>24903</v>
          </cell>
          <cell r="E362">
            <v>42800</v>
          </cell>
          <cell r="F362">
            <v>49</v>
          </cell>
          <cell r="G362" t="str">
            <v>Wien</v>
          </cell>
          <cell r="H362" t="str">
            <v>Österr</v>
          </cell>
          <cell r="I362" t="str">
            <v>FUCHSWALT</v>
          </cell>
          <cell r="J362" t="str">
            <v/>
          </cell>
          <cell r="K362">
            <v>2716</v>
          </cell>
          <cell r="N362" t="str">
            <v>I</v>
          </cell>
          <cell r="O362" t="str">
            <v>ARH</v>
          </cell>
          <cell r="P362" t="str">
            <v>ARH</v>
          </cell>
          <cell r="Q362" t="str">
            <v>I</v>
          </cell>
          <cell r="R362" t="str">
            <v>ARH</v>
          </cell>
          <cell r="S362" t="str">
            <v>ARH</v>
          </cell>
          <cell r="T362" t="str">
            <v>I</v>
          </cell>
          <cell r="U362" t="str">
            <v>ARH</v>
          </cell>
          <cell r="V362" t="str">
            <v>ARH</v>
          </cell>
          <cell r="W362" t="str">
            <v>I</v>
          </cell>
          <cell r="X362" t="str">
            <v>ARH</v>
          </cell>
          <cell r="Y362" t="str">
            <v>ARH</v>
          </cell>
          <cell r="Z362" t="str">
            <v>I</v>
          </cell>
          <cell r="AA362" t="str">
            <v>ARH</v>
          </cell>
          <cell r="AB362" t="str">
            <v>ARH</v>
          </cell>
          <cell r="AC362" t="str">
            <v>I</v>
          </cell>
          <cell r="AD362" t="str">
            <v>ARH</v>
          </cell>
          <cell r="AE362" t="str">
            <v>ARH</v>
          </cell>
        </row>
        <row r="363">
          <cell r="A363">
            <v>349</v>
          </cell>
          <cell r="B363" t="str">
            <v>Gradinger Thomas</v>
          </cell>
          <cell r="C363" t="str">
            <v>M</v>
          </cell>
          <cell r="D363">
            <v>24357</v>
          </cell>
          <cell r="E363">
            <v>42985</v>
          </cell>
          <cell r="F363">
            <v>51</v>
          </cell>
          <cell r="G363" t="str">
            <v>Wien</v>
          </cell>
          <cell r="H363" t="str">
            <v>Österr</v>
          </cell>
          <cell r="I363" t="str">
            <v>GRADITHOX</v>
          </cell>
          <cell r="J363" t="str">
            <v/>
          </cell>
          <cell r="K363">
            <v>3489</v>
          </cell>
          <cell r="N363" t="str">
            <v/>
          </cell>
          <cell r="O363" t="str">
            <v/>
          </cell>
          <cell r="P363" t="str">
            <v/>
          </cell>
          <cell r="Q363" t="str">
            <v/>
          </cell>
          <cell r="R363" t="str">
            <v/>
          </cell>
          <cell r="S363" t="str">
            <v/>
          </cell>
          <cell r="T363" t="str">
            <v/>
          </cell>
          <cell r="U363" t="str">
            <v/>
          </cell>
          <cell r="V363" t="str">
            <v/>
          </cell>
          <cell r="W363" t="str">
            <v/>
          </cell>
          <cell r="X363" t="str">
            <v/>
          </cell>
          <cell r="Y363" t="str">
            <v/>
          </cell>
          <cell r="Z363" t="str">
            <v>I</v>
          </cell>
          <cell r="AA363" t="str">
            <v>ARH</v>
          </cell>
          <cell r="AB363" t="str">
            <v>ARH</v>
          </cell>
          <cell r="AC363" t="str">
            <v>I</v>
          </cell>
          <cell r="AD363" t="str">
            <v>ARH</v>
          </cell>
          <cell r="AE363" t="str">
            <v>ARH</v>
          </cell>
        </row>
        <row r="364">
          <cell r="A364">
            <v>350</v>
          </cell>
          <cell r="B364" t="str">
            <v>Hastik Ronald sen.</v>
          </cell>
          <cell r="C364" t="str">
            <v>M</v>
          </cell>
          <cell r="D364">
            <v>23143</v>
          </cell>
          <cell r="E364">
            <v>42867</v>
          </cell>
          <cell r="F364">
            <v>54</v>
          </cell>
          <cell r="G364" t="str">
            <v>Linz</v>
          </cell>
          <cell r="H364" t="str">
            <v>Österr</v>
          </cell>
          <cell r="I364" t="str">
            <v>HASTIRONS</v>
          </cell>
          <cell r="J364" t="str">
            <v/>
          </cell>
          <cell r="K364">
            <v>1716</v>
          </cell>
          <cell r="N364" t="str">
            <v/>
          </cell>
          <cell r="O364" t="str">
            <v/>
          </cell>
          <cell r="P364" t="str">
            <v/>
          </cell>
          <cell r="Q364" t="str">
            <v/>
          </cell>
          <cell r="R364" t="str">
            <v/>
          </cell>
          <cell r="S364" t="str">
            <v/>
          </cell>
          <cell r="T364" t="str">
            <v/>
          </cell>
          <cell r="U364" t="str">
            <v/>
          </cell>
          <cell r="V364" t="str">
            <v/>
          </cell>
          <cell r="W364" t="str">
            <v/>
          </cell>
          <cell r="X364" t="str">
            <v/>
          </cell>
          <cell r="Y364" t="str">
            <v/>
          </cell>
          <cell r="Z364" t="str">
            <v/>
          </cell>
          <cell r="AA364" t="str">
            <v/>
          </cell>
          <cell r="AB364" t="str">
            <v/>
          </cell>
          <cell r="AC364" t="str">
            <v>I</v>
          </cell>
          <cell r="AD364" t="str">
            <v>ARH</v>
          </cell>
          <cell r="AE364" t="str">
            <v>ARH</v>
          </cell>
        </row>
        <row r="365">
          <cell r="A365">
            <v>351</v>
          </cell>
          <cell r="B365" t="str">
            <v>Hastik Ronald jun.</v>
          </cell>
          <cell r="C365" t="str">
            <v>M</v>
          </cell>
          <cell r="D365">
            <v>31651</v>
          </cell>
          <cell r="E365">
            <v>42974</v>
          </cell>
          <cell r="F365">
            <v>31</v>
          </cell>
          <cell r="G365" t="str">
            <v>Wien</v>
          </cell>
          <cell r="H365" t="str">
            <v>Österr</v>
          </cell>
          <cell r="I365" t="str">
            <v>HASTIRONJ</v>
          </cell>
          <cell r="J365" t="str">
            <v/>
          </cell>
          <cell r="K365">
            <v>4174</v>
          </cell>
          <cell r="N365" t="str">
            <v/>
          </cell>
          <cell r="O365" t="str">
            <v/>
          </cell>
          <cell r="P365" t="str">
            <v/>
          </cell>
          <cell r="Q365" t="str">
            <v/>
          </cell>
          <cell r="R365" t="str">
            <v/>
          </cell>
          <cell r="S365" t="str">
            <v/>
          </cell>
          <cell r="T365" t="str">
            <v/>
          </cell>
          <cell r="U365" t="str">
            <v/>
          </cell>
          <cell r="V365" t="str">
            <v/>
          </cell>
          <cell r="W365" t="str">
            <v/>
          </cell>
          <cell r="X365" t="str">
            <v/>
          </cell>
          <cell r="Y365" t="str">
            <v/>
          </cell>
          <cell r="Z365" t="str">
            <v>I</v>
          </cell>
          <cell r="AA365" t="str">
            <v>ARH</v>
          </cell>
          <cell r="AB365" t="str">
            <v>ARH</v>
          </cell>
          <cell r="AC365" t="str">
            <v>I</v>
          </cell>
          <cell r="AD365" t="str">
            <v>ARH</v>
          </cell>
          <cell r="AE365" t="str">
            <v>ARH</v>
          </cell>
        </row>
        <row r="366">
          <cell r="A366">
            <v>352</v>
          </cell>
          <cell r="B366" t="str">
            <v>Karlhofer Johann</v>
          </cell>
          <cell r="C366" t="str">
            <v>M</v>
          </cell>
          <cell r="D366">
            <v>13601</v>
          </cell>
          <cell r="E366">
            <v>42821</v>
          </cell>
          <cell r="F366">
            <v>80</v>
          </cell>
          <cell r="G366" t="str">
            <v>Wr. Neustadt</v>
          </cell>
          <cell r="H366" t="str">
            <v>Österr</v>
          </cell>
          <cell r="I366" t="str">
            <v>KARLHJOHA</v>
          </cell>
          <cell r="J366" t="str">
            <v/>
          </cell>
          <cell r="K366">
            <v>162</v>
          </cell>
          <cell r="N366" t="str">
            <v>I</v>
          </cell>
          <cell r="O366" t="str">
            <v>ARH</v>
          </cell>
          <cell r="P366" t="str">
            <v>ARH</v>
          </cell>
          <cell r="Q366" t="str">
            <v>I</v>
          </cell>
          <cell r="R366" t="str">
            <v>ARH</v>
          </cell>
          <cell r="S366" t="str">
            <v>ARH</v>
          </cell>
          <cell r="T366" t="str">
            <v>I</v>
          </cell>
          <cell r="U366" t="str">
            <v>ARH</v>
          </cell>
          <cell r="V366" t="str">
            <v>ARH</v>
          </cell>
          <cell r="W366" t="str">
            <v>I</v>
          </cell>
          <cell r="X366" t="str">
            <v>ARH</v>
          </cell>
          <cell r="Y366" t="str">
            <v>ARH</v>
          </cell>
          <cell r="Z366" t="str">
            <v>I</v>
          </cell>
          <cell r="AA366" t="str">
            <v>ARH</v>
          </cell>
          <cell r="AB366" t="str">
            <v>ARH</v>
          </cell>
          <cell r="AC366" t="str">
            <v>I</v>
          </cell>
          <cell r="AD366" t="str">
            <v>ARH</v>
          </cell>
          <cell r="AE366" t="str">
            <v>ARH</v>
          </cell>
        </row>
        <row r="367">
          <cell r="A367">
            <v>353</v>
          </cell>
          <cell r="B367" t="str">
            <v>Muckenhuber Daniel</v>
          </cell>
          <cell r="C367" t="str">
            <v>M</v>
          </cell>
          <cell r="D367">
            <v>30721</v>
          </cell>
          <cell r="E367">
            <v>42775</v>
          </cell>
          <cell r="F367">
            <v>33</v>
          </cell>
          <cell r="G367" t="str">
            <v>Oberwart</v>
          </cell>
          <cell r="H367" t="str">
            <v>Österr</v>
          </cell>
          <cell r="I367" t="str">
            <v>MUCKEDANI</v>
          </cell>
          <cell r="J367" t="str">
            <v/>
          </cell>
          <cell r="K367">
            <v>4082</v>
          </cell>
          <cell r="N367" t="str">
            <v>I</v>
          </cell>
          <cell r="O367" t="str">
            <v>PSV</v>
          </cell>
          <cell r="P367" t="str">
            <v>PSV</v>
          </cell>
          <cell r="Q367" t="str">
            <v>I</v>
          </cell>
          <cell r="R367" t="str">
            <v>PSV</v>
          </cell>
          <cell r="S367" t="str">
            <v>PSV</v>
          </cell>
          <cell r="T367" t="str">
            <v>I</v>
          </cell>
          <cell r="U367" t="str">
            <v>PSV</v>
          </cell>
          <cell r="V367" t="str">
            <v>PSV</v>
          </cell>
          <cell r="W367" t="str">
            <v/>
          </cell>
          <cell r="X367" t="str">
            <v/>
          </cell>
          <cell r="Y367" t="str">
            <v/>
          </cell>
          <cell r="Z367" t="str">
            <v/>
          </cell>
          <cell r="AA367" t="str">
            <v/>
          </cell>
          <cell r="AB367" t="str">
            <v/>
          </cell>
          <cell r="AC367" t="str">
            <v>I</v>
          </cell>
          <cell r="AD367" t="str">
            <v>ARH</v>
          </cell>
          <cell r="AE367" t="str">
            <v>ARH</v>
          </cell>
        </row>
        <row r="368">
          <cell r="A368">
            <v>354</v>
          </cell>
          <cell r="B368" t="str">
            <v>Parvy Hermann</v>
          </cell>
          <cell r="C368" t="str">
            <v>M</v>
          </cell>
          <cell r="D368">
            <v>22536</v>
          </cell>
          <cell r="E368">
            <v>42990</v>
          </cell>
          <cell r="F368">
            <v>56</v>
          </cell>
          <cell r="G368" t="str">
            <v>Wien</v>
          </cell>
          <cell r="H368" t="str">
            <v>Österr</v>
          </cell>
          <cell r="I368" t="str">
            <v>PARVYHERM</v>
          </cell>
          <cell r="J368" t="str">
            <v/>
          </cell>
          <cell r="K368">
            <v>3230</v>
          </cell>
          <cell r="N368" t="str">
            <v>I</v>
          </cell>
          <cell r="O368" t="str">
            <v>ARH</v>
          </cell>
          <cell r="P368" t="str">
            <v>ARH</v>
          </cell>
          <cell r="Q368" t="str">
            <v>I</v>
          </cell>
          <cell r="R368" t="str">
            <v>ARH</v>
          </cell>
          <cell r="S368" t="str">
            <v>ARH</v>
          </cell>
          <cell r="T368" t="str">
            <v>I</v>
          </cell>
          <cell r="U368" t="str">
            <v>ARH</v>
          </cell>
          <cell r="V368" t="str">
            <v>ARH</v>
          </cell>
          <cell r="W368" t="str">
            <v/>
          </cell>
          <cell r="X368" t="str">
            <v/>
          </cell>
          <cell r="Y368" t="str">
            <v/>
          </cell>
          <cell r="Z368" t="str">
            <v>I</v>
          </cell>
          <cell r="AA368" t="str">
            <v>ARH</v>
          </cell>
          <cell r="AB368" t="str">
            <v>ARH</v>
          </cell>
          <cell r="AC368" t="str">
            <v>I</v>
          </cell>
          <cell r="AD368" t="str">
            <v>ARH</v>
          </cell>
          <cell r="AE368" t="str">
            <v>ARH</v>
          </cell>
        </row>
        <row r="369">
          <cell r="A369">
            <v>355</v>
          </cell>
          <cell r="B369" t="str">
            <v>Pötschner Markus</v>
          </cell>
          <cell r="C369" t="str">
            <v>M</v>
          </cell>
          <cell r="D369">
            <v>27652</v>
          </cell>
          <cell r="E369">
            <v>42993</v>
          </cell>
          <cell r="F369">
            <v>42</v>
          </cell>
          <cell r="G369" t="str">
            <v>Tulln</v>
          </cell>
          <cell r="H369" t="str">
            <v>Österr</v>
          </cell>
          <cell r="I369" t="str">
            <v>PÖTSCMARK</v>
          </cell>
          <cell r="J369" t="str">
            <v/>
          </cell>
          <cell r="K369">
            <v>3587</v>
          </cell>
          <cell r="N369" t="str">
            <v>I</v>
          </cell>
          <cell r="O369" t="str">
            <v>LAL</v>
          </cell>
          <cell r="P369" t="str">
            <v>LAL</v>
          </cell>
          <cell r="Q369" t="str">
            <v>I</v>
          </cell>
          <cell r="R369" t="str">
            <v>LAL</v>
          </cell>
          <cell r="S369" t="str">
            <v>LAL</v>
          </cell>
          <cell r="T369" t="str">
            <v>I</v>
          </cell>
          <cell r="U369" t="str">
            <v>LAL</v>
          </cell>
          <cell r="V369" t="str">
            <v>LAL</v>
          </cell>
          <cell r="W369" t="str">
            <v>I</v>
          </cell>
          <cell r="X369" t="str">
            <v>LAL</v>
          </cell>
          <cell r="Y369" t="str">
            <v>LAL</v>
          </cell>
          <cell r="Z369" t="str">
            <v>I</v>
          </cell>
          <cell r="AA369" t="str">
            <v>LAL</v>
          </cell>
          <cell r="AB369" t="str">
            <v>LAL</v>
          </cell>
          <cell r="AC369" t="str">
            <v>I</v>
          </cell>
          <cell r="AD369" t="str">
            <v>LAL</v>
          </cell>
          <cell r="AE369" t="str">
            <v>ARH</v>
          </cell>
        </row>
        <row r="370">
          <cell r="A370">
            <v>356</v>
          </cell>
          <cell r="B370" t="str">
            <v>Seifer Simon</v>
          </cell>
          <cell r="C370" t="str">
            <v>M</v>
          </cell>
          <cell r="D370">
            <v>33338</v>
          </cell>
          <cell r="E370">
            <v>42835</v>
          </cell>
          <cell r="F370">
            <v>26</v>
          </cell>
          <cell r="G370" t="str">
            <v>Zwiesel</v>
          </cell>
          <cell r="H370" t="str">
            <v>Deutschland</v>
          </cell>
          <cell r="I370" t="str">
            <v>SEIFESIMO</v>
          </cell>
          <cell r="J370" t="str">
            <v/>
          </cell>
          <cell r="K370">
            <v>4606</v>
          </cell>
          <cell r="N370" t="str">
            <v/>
          </cell>
          <cell r="O370" t="str">
            <v/>
          </cell>
          <cell r="P370" t="str">
            <v/>
          </cell>
          <cell r="Q370" t="str">
            <v/>
          </cell>
          <cell r="R370" t="str">
            <v/>
          </cell>
          <cell r="S370" t="str">
            <v/>
          </cell>
          <cell r="T370" t="str">
            <v/>
          </cell>
          <cell r="U370" t="str">
            <v/>
          </cell>
          <cell r="V370" t="str">
            <v/>
          </cell>
          <cell r="W370" t="str">
            <v/>
          </cell>
          <cell r="X370" t="str">
            <v/>
          </cell>
          <cell r="Y370" t="str">
            <v/>
          </cell>
          <cell r="Z370" t="str">
            <v>A/L</v>
          </cell>
          <cell r="AA370" t="str">
            <v>ARH</v>
          </cell>
          <cell r="AB370" t="str">
            <v>ARH</v>
          </cell>
          <cell r="AC370" t="str">
            <v>A/L</v>
          </cell>
          <cell r="AD370" t="str">
            <v>ARH</v>
          </cell>
          <cell r="AE370" t="str">
            <v>ARH</v>
          </cell>
        </row>
        <row r="371">
          <cell r="A371">
            <v>357</v>
          </cell>
          <cell r="B371" t="str">
            <v>Schimek Marcel</v>
          </cell>
          <cell r="C371" t="str">
            <v>M</v>
          </cell>
          <cell r="D371">
            <v>33342</v>
          </cell>
          <cell r="E371">
            <v>42839</v>
          </cell>
          <cell r="F371">
            <v>26</v>
          </cell>
          <cell r="G371" t="str">
            <v>Gelsenkirchen / BRD</v>
          </cell>
          <cell r="H371" t="str">
            <v>Deutschland</v>
          </cell>
          <cell r="I371" t="str">
            <v>SCHIMMARC</v>
          </cell>
          <cell r="J371" t="str">
            <v/>
          </cell>
          <cell r="K371">
            <v>4448</v>
          </cell>
          <cell r="N371" t="str">
            <v>G</v>
          </cell>
          <cell r="O371" t="str">
            <v>EIW</v>
          </cell>
          <cell r="P371" t="str">
            <v>EIW</v>
          </cell>
          <cell r="Q371" t="str">
            <v>G</v>
          </cell>
          <cell r="R371" t="str">
            <v>EIW</v>
          </cell>
          <cell r="S371" t="str">
            <v>EIW</v>
          </cell>
          <cell r="T371" t="str">
            <v>G</v>
          </cell>
          <cell r="U371" t="str">
            <v>EIW</v>
          </cell>
          <cell r="V371" t="str">
            <v>EIW</v>
          </cell>
          <cell r="W371" t="str">
            <v>G</v>
          </cell>
          <cell r="X371" t="str">
            <v>EIW</v>
          </cell>
          <cell r="Y371" t="str">
            <v>EIW</v>
          </cell>
          <cell r="Z371" t="str">
            <v>G</v>
          </cell>
          <cell r="AA371" t="str">
            <v>EIW</v>
          </cell>
          <cell r="AB371" t="str">
            <v>EIW</v>
          </cell>
          <cell r="AC371" t="str">
            <v>I</v>
          </cell>
          <cell r="AD371" t="str">
            <v>EIW</v>
          </cell>
          <cell r="AE371" t="str">
            <v>EIW</v>
          </cell>
        </row>
        <row r="372">
          <cell r="A372">
            <v>358</v>
          </cell>
          <cell r="B372" t="str">
            <v>Gössl Herbert</v>
          </cell>
          <cell r="C372" t="str">
            <v>M</v>
          </cell>
          <cell r="D372">
            <v>28123</v>
          </cell>
          <cell r="E372">
            <v>42733</v>
          </cell>
          <cell r="F372">
            <v>40</v>
          </cell>
          <cell r="G372" t="str">
            <v>Wien</v>
          </cell>
          <cell r="H372" t="str">
            <v>Österr</v>
          </cell>
          <cell r="I372" t="str">
            <v>GÖSSLHERB</v>
          </cell>
          <cell r="J372" t="str">
            <v/>
          </cell>
          <cell r="K372">
            <v>3853</v>
          </cell>
          <cell r="N372" t="str">
            <v>I</v>
          </cell>
          <cell r="O372" t="str">
            <v>EIW</v>
          </cell>
          <cell r="P372" t="str">
            <v>EIW</v>
          </cell>
          <cell r="Q372" t="str">
            <v>I</v>
          </cell>
          <cell r="R372" t="str">
            <v>EIW</v>
          </cell>
          <cell r="S372" t="str">
            <v>EIW</v>
          </cell>
          <cell r="T372" t="str">
            <v>I</v>
          </cell>
          <cell r="U372" t="str">
            <v>EIW</v>
          </cell>
          <cell r="V372" t="str">
            <v>EIW</v>
          </cell>
          <cell r="W372" t="str">
            <v>I</v>
          </cell>
          <cell r="X372" t="str">
            <v>EIW</v>
          </cell>
          <cell r="Y372" t="str">
            <v>EIW</v>
          </cell>
          <cell r="Z372" t="str">
            <v>I</v>
          </cell>
          <cell r="AA372" t="str">
            <v>EIW</v>
          </cell>
          <cell r="AB372" t="str">
            <v>EIW</v>
          </cell>
          <cell r="AC372" t="str">
            <v>I</v>
          </cell>
          <cell r="AD372" t="str">
            <v>EIW</v>
          </cell>
          <cell r="AE372" t="str">
            <v>EIW</v>
          </cell>
        </row>
        <row r="373">
          <cell r="A373">
            <v>359</v>
          </cell>
          <cell r="B373" t="str">
            <v>Hoda Hans</v>
          </cell>
          <cell r="C373" t="str">
            <v>M</v>
          </cell>
          <cell r="D373">
            <v>27763</v>
          </cell>
          <cell r="E373">
            <v>42739</v>
          </cell>
          <cell r="F373">
            <v>41</v>
          </cell>
          <cell r="G373" t="str">
            <v>Wien</v>
          </cell>
          <cell r="H373" t="str">
            <v>Österr</v>
          </cell>
          <cell r="I373" t="str">
            <v>HODAHANS</v>
          </cell>
          <cell r="J373" t="str">
            <v/>
          </cell>
          <cell r="K373">
            <v>3865</v>
          </cell>
          <cell r="N373" t="str">
            <v>I</v>
          </cell>
          <cell r="O373" t="str">
            <v>EIW</v>
          </cell>
          <cell r="P373" t="str">
            <v>EIW</v>
          </cell>
          <cell r="Q373" t="str">
            <v>I</v>
          </cell>
          <cell r="R373" t="str">
            <v>EIW</v>
          </cell>
          <cell r="S373" t="str">
            <v>EIW</v>
          </cell>
          <cell r="T373" t="str">
            <v>I</v>
          </cell>
          <cell r="U373" t="str">
            <v>EIW</v>
          </cell>
          <cell r="V373" t="str">
            <v>EIW</v>
          </cell>
          <cell r="W373" t="str">
            <v>I</v>
          </cell>
          <cell r="X373" t="str">
            <v>EIW</v>
          </cell>
          <cell r="Y373" t="str">
            <v>EIW</v>
          </cell>
          <cell r="Z373" t="str">
            <v>I</v>
          </cell>
          <cell r="AA373" t="str">
            <v>EIW</v>
          </cell>
          <cell r="AB373" t="str">
            <v>EIW</v>
          </cell>
          <cell r="AC373" t="str">
            <v>I</v>
          </cell>
          <cell r="AD373" t="str">
            <v>EIW</v>
          </cell>
          <cell r="AE373" t="str">
            <v>EIW</v>
          </cell>
        </row>
        <row r="374">
          <cell r="A374">
            <v>360</v>
          </cell>
          <cell r="B374" t="str">
            <v>Klebinger Daniel</v>
          </cell>
          <cell r="C374" t="str">
            <v>M</v>
          </cell>
          <cell r="D374">
            <v>34247</v>
          </cell>
          <cell r="E374">
            <v>43013</v>
          </cell>
          <cell r="F374">
            <v>24</v>
          </cell>
          <cell r="G374" t="str">
            <v>Wien</v>
          </cell>
          <cell r="H374" t="str">
            <v>Österr</v>
          </cell>
          <cell r="I374" t="str">
            <v>KLEBIDANI</v>
          </cell>
          <cell r="J374" t="str">
            <v/>
          </cell>
          <cell r="K374">
            <v>4504</v>
          </cell>
          <cell r="N374" t="str">
            <v/>
          </cell>
          <cell r="O374" t="str">
            <v/>
          </cell>
          <cell r="P374" t="str">
            <v/>
          </cell>
          <cell r="Q374" t="str">
            <v/>
          </cell>
          <cell r="R374" t="str">
            <v/>
          </cell>
          <cell r="S374" t="str">
            <v/>
          </cell>
          <cell r="T374" t="str">
            <v/>
          </cell>
          <cell r="U374" t="str">
            <v/>
          </cell>
          <cell r="V374" t="str">
            <v/>
          </cell>
          <cell r="W374" t="str">
            <v/>
          </cell>
          <cell r="X374" t="str">
            <v/>
          </cell>
          <cell r="Y374" t="str">
            <v/>
          </cell>
          <cell r="Z374" t="str">
            <v>I</v>
          </cell>
          <cell r="AA374" t="str">
            <v>EIW</v>
          </cell>
          <cell r="AB374" t="str">
            <v>EIW</v>
          </cell>
          <cell r="AC374" t="str">
            <v>I</v>
          </cell>
          <cell r="AD374" t="str">
            <v>EIW</v>
          </cell>
          <cell r="AE374" t="str">
            <v>EIW</v>
          </cell>
        </row>
        <row r="375">
          <cell r="A375">
            <v>361</v>
          </cell>
          <cell r="B375" t="str">
            <v>Mailberg Wilhelm, Mag.</v>
          </cell>
          <cell r="C375" t="str">
            <v>M</v>
          </cell>
          <cell r="D375">
            <v>16229</v>
          </cell>
          <cell r="E375">
            <v>42892</v>
          </cell>
          <cell r="F375">
            <v>73</v>
          </cell>
          <cell r="G375" t="str">
            <v>Wien</v>
          </cell>
          <cell r="H375" t="str">
            <v>Österr</v>
          </cell>
          <cell r="I375" t="str">
            <v>MAILBWILH</v>
          </cell>
          <cell r="J375" t="str">
            <v/>
          </cell>
          <cell r="K375">
            <v>4544</v>
          </cell>
          <cell r="N375" t="str">
            <v>I</v>
          </cell>
          <cell r="O375" t="str">
            <v>EIW</v>
          </cell>
          <cell r="P375" t="str">
            <v/>
          </cell>
          <cell r="Q375" t="str">
            <v>I</v>
          </cell>
          <cell r="R375" t="str">
            <v>EIW</v>
          </cell>
          <cell r="S375" t="str">
            <v/>
          </cell>
          <cell r="T375" t="str">
            <v>I</v>
          </cell>
          <cell r="U375" t="str">
            <v>EIW</v>
          </cell>
          <cell r="V375" t="str">
            <v/>
          </cell>
          <cell r="W375" t="str">
            <v>I</v>
          </cell>
          <cell r="X375" t="str">
            <v>EIW</v>
          </cell>
          <cell r="Y375" t="str">
            <v>EIW</v>
          </cell>
          <cell r="Z375" t="str">
            <v>I</v>
          </cell>
          <cell r="AA375" t="str">
            <v>EIW</v>
          </cell>
          <cell r="AB375" t="str">
            <v>EIW</v>
          </cell>
          <cell r="AC375" t="str">
            <v>I</v>
          </cell>
          <cell r="AD375" t="str">
            <v>EIW</v>
          </cell>
          <cell r="AE375" t="str">
            <v>EIW</v>
          </cell>
        </row>
        <row r="376">
          <cell r="A376">
            <v>362</v>
          </cell>
          <cell r="B376" t="str">
            <v>Nedoma Steven</v>
          </cell>
          <cell r="C376" t="str">
            <v>M</v>
          </cell>
          <cell r="D376">
            <v>32383</v>
          </cell>
          <cell r="E376">
            <v>42975</v>
          </cell>
          <cell r="F376">
            <v>29</v>
          </cell>
          <cell r="G376" t="str">
            <v>Wien</v>
          </cell>
          <cell r="H376" t="str">
            <v>Österr</v>
          </cell>
          <cell r="I376" t="str">
            <v>NEDOMSTEV</v>
          </cell>
          <cell r="J376" t="str">
            <v/>
          </cell>
          <cell r="K376">
            <v>4367</v>
          </cell>
          <cell r="N376" t="str">
            <v/>
          </cell>
          <cell r="O376" t="str">
            <v/>
          </cell>
          <cell r="P376" t="str">
            <v/>
          </cell>
          <cell r="Q376" t="str">
            <v/>
          </cell>
          <cell r="R376" t="str">
            <v/>
          </cell>
          <cell r="S376" t="str">
            <v/>
          </cell>
          <cell r="T376" t="str">
            <v/>
          </cell>
          <cell r="U376" t="str">
            <v/>
          </cell>
          <cell r="V376" t="str">
            <v/>
          </cell>
          <cell r="W376" t="str">
            <v/>
          </cell>
          <cell r="X376" t="str">
            <v/>
          </cell>
          <cell r="Y376" t="str">
            <v/>
          </cell>
          <cell r="Z376" t="str">
            <v/>
          </cell>
          <cell r="AA376" t="str">
            <v/>
          </cell>
          <cell r="AB376" t="str">
            <v/>
          </cell>
          <cell r="AC376" t="str">
            <v>I</v>
          </cell>
          <cell r="AD376" t="str">
            <v>EIW</v>
          </cell>
          <cell r="AE376" t="str">
            <v>EIW</v>
          </cell>
        </row>
        <row r="377">
          <cell r="A377">
            <v>363</v>
          </cell>
          <cell r="B377" t="str">
            <v>Schinhan Roman</v>
          </cell>
          <cell r="C377" t="str">
            <v>M</v>
          </cell>
          <cell r="D377">
            <v>23544</v>
          </cell>
          <cell r="E377">
            <v>42902</v>
          </cell>
          <cell r="F377">
            <v>53</v>
          </cell>
          <cell r="G377" t="str">
            <v>Wien</v>
          </cell>
          <cell r="H377" t="str">
            <v>Österr</v>
          </cell>
          <cell r="I377" t="str">
            <v>SCHINROMA</v>
          </cell>
          <cell r="J377" t="str">
            <v/>
          </cell>
          <cell r="K377">
            <v>2153</v>
          </cell>
          <cell r="N377" t="str">
            <v>I</v>
          </cell>
          <cell r="O377" t="str">
            <v>EIW</v>
          </cell>
          <cell r="P377" t="str">
            <v>EIW</v>
          </cell>
          <cell r="Q377" t="str">
            <v>I</v>
          </cell>
          <cell r="R377" t="str">
            <v>EIW</v>
          </cell>
          <cell r="S377" t="str">
            <v>EIW</v>
          </cell>
          <cell r="T377" t="str">
            <v>I</v>
          </cell>
          <cell r="U377" t="str">
            <v>EIW</v>
          </cell>
          <cell r="V377" t="str">
            <v>EIW</v>
          </cell>
          <cell r="W377" t="str">
            <v>I</v>
          </cell>
          <cell r="X377" t="str">
            <v>EIW</v>
          </cell>
          <cell r="Y377" t="str">
            <v>EIW</v>
          </cell>
          <cell r="Z377" t="str">
            <v>I</v>
          </cell>
          <cell r="AA377" t="str">
            <v>EIW</v>
          </cell>
          <cell r="AB377" t="str">
            <v>EIW</v>
          </cell>
          <cell r="AC377" t="str">
            <v>I</v>
          </cell>
          <cell r="AD377" t="str">
            <v>EIW</v>
          </cell>
          <cell r="AE377" t="str">
            <v>EIW</v>
          </cell>
        </row>
        <row r="378">
          <cell r="A378">
            <v>364</v>
          </cell>
          <cell r="B378" t="str">
            <v>Blatny Franz</v>
          </cell>
          <cell r="C378" t="str">
            <v>M</v>
          </cell>
          <cell r="D378">
            <v>18220</v>
          </cell>
          <cell r="E378">
            <v>43057</v>
          </cell>
          <cell r="F378">
            <v>68</v>
          </cell>
          <cell r="G378" t="str">
            <v>Brünn</v>
          </cell>
          <cell r="H378" t="str">
            <v>Österr  </v>
          </cell>
          <cell r="I378" t="str">
            <v>BLATNFRAN</v>
          </cell>
          <cell r="J378" t="str">
            <v/>
          </cell>
          <cell r="K378">
            <v>138</v>
          </cell>
          <cell r="N378" t="str">
            <v>I</v>
          </cell>
          <cell r="O378" t="str">
            <v>GOL</v>
          </cell>
          <cell r="P378" t="str">
            <v>GOL</v>
          </cell>
          <cell r="Q378" t="str">
            <v>I</v>
          </cell>
          <cell r="R378" t="str">
            <v>GOL</v>
          </cell>
          <cell r="S378" t="str">
            <v>GOL</v>
          </cell>
          <cell r="T378" t="str">
            <v>I</v>
          </cell>
          <cell r="U378" t="str">
            <v>GOL</v>
          </cell>
          <cell r="V378" t="str">
            <v>GOL</v>
          </cell>
          <cell r="W378" t="str">
            <v>I</v>
          </cell>
          <cell r="X378" t="str">
            <v>GOL</v>
          </cell>
          <cell r="Y378" t="str">
            <v/>
          </cell>
          <cell r="Z378" t="str">
            <v/>
          </cell>
          <cell r="AA378" t="str">
            <v/>
          </cell>
          <cell r="AB378" t="str">
            <v/>
          </cell>
          <cell r="AC378" t="str">
            <v>I</v>
          </cell>
          <cell r="AD378" t="str">
            <v>GOL</v>
          </cell>
          <cell r="AE378" t="str">
            <v>GOL</v>
          </cell>
        </row>
        <row r="379">
          <cell r="A379">
            <v>365</v>
          </cell>
          <cell r="B379" t="str">
            <v>Gursky Igor</v>
          </cell>
          <cell r="C379" t="str">
            <v>M</v>
          </cell>
          <cell r="D379">
            <v>18506</v>
          </cell>
          <cell r="E379">
            <v>42978</v>
          </cell>
          <cell r="F379">
            <v>67</v>
          </cell>
          <cell r="G379" t="str">
            <v>CSFR</v>
          </cell>
          <cell r="H379" t="str">
            <v>Slowakei</v>
          </cell>
          <cell r="I379" t="str">
            <v>GURSKIGOR</v>
          </cell>
          <cell r="J379" t="str">
            <v/>
          </cell>
          <cell r="K379">
            <v>3683</v>
          </cell>
          <cell r="N379" t="str">
            <v>G</v>
          </cell>
          <cell r="O379" t="str">
            <v>GOL</v>
          </cell>
          <cell r="P379" t="str">
            <v/>
          </cell>
          <cell r="Q379" t="str">
            <v>G</v>
          </cell>
          <cell r="R379" t="str">
            <v>GOL</v>
          </cell>
          <cell r="S379" t="str">
            <v/>
          </cell>
          <cell r="T379" t="str">
            <v>G</v>
          </cell>
          <cell r="U379" t="str">
            <v>GOL</v>
          </cell>
          <cell r="V379" t="str">
            <v/>
          </cell>
          <cell r="W379" t="str">
            <v>G</v>
          </cell>
          <cell r="X379" t="str">
            <v>GOL</v>
          </cell>
          <cell r="Y379" t="str">
            <v>GOL</v>
          </cell>
          <cell r="Z379" t="str">
            <v>G</v>
          </cell>
          <cell r="AA379" t="str">
            <v>GOL</v>
          </cell>
          <cell r="AB379" t="str">
            <v>GOL</v>
          </cell>
          <cell r="AC379" t="str">
            <v>I</v>
          </cell>
          <cell r="AD379" t="str">
            <v>GOL</v>
          </cell>
          <cell r="AE379" t="str">
            <v>GOL</v>
          </cell>
        </row>
        <row r="380">
          <cell r="A380">
            <v>366</v>
          </cell>
          <cell r="B380" t="str">
            <v>Gursky Kamila</v>
          </cell>
          <cell r="C380" t="str">
            <v>W</v>
          </cell>
          <cell r="D380">
            <v>27584</v>
          </cell>
          <cell r="E380">
            <v>42925</v>
          </cell>
          <cell r="F380">
            <v>42</v>
          </cell>
          <cell r="G380" t="str">
            <v>Banska Bystrica</v>
          </cell>
          <cell r="H380" t="str">
            <v>Slowakei</v>
          </cell>
          <cell r="I380" t="str">
            <v>GURSKKAMI</v>
          </cell>
          <cell r="J380" t="str">
            <v/>
          </cell>
          <cell r="K380">
            <v>4567</v>
          </cell>
          <cell r="N380" t="str">
            <v/>
          </cell>
          <cell r="O380" t="str">
            <v/>
          </cell>
          <cell r="P380" t="str">
            <v/>
          </cell>
          <cell r="Q380" t="str">
            <v/>
          </cell>
          <cell r="R380" t="str">
            <v/>
          </cell>
          <cell r="S380" t="str">
            <v/>
          </cell>
          <cell r="T380" t="str">
            <v/>
          </cell>
          <cell r="U380" t="str">
            <v/>
          </cell>
          <cell r="V380" t="str">
            <v/>
          </cell>
          <cell r="W380" t="str">
            <v/>
          </cell>
          <cell r="X380" t="str">
            <v/>
          </cell>
          <cell r="Y380" t="str">
            <v/>
          </cell>
          <cell r="Z380" t="str">
            <v>A/L</v>
          </cell>
          <cell r="AA380" t="str">
            <v>GOL</v>
          </cell>
          <cell r="AB380" t="str">
            <v>GOL</v>
          </cell>
          <cell r="AC380" t="str">
            <v>A/L</v>
          </cell>
          <cell r="AD380" t="str">
            <v>GOL</v>
          </cell>
          <cell r="AE380" t="str">
            <v>GOL</v>
          </cell>
        </row>
        <row r="381">
          <cell r="A381">
            <v>367</v>
          </cell>
          <cell r="B381" t="str">
            <v>Heisler Gerhard</v>
          </cell>
          <cell r="C381" t="str">
            <v>M</v>
          </cell>
          <cell r="D381">
            <v>34557</v>
          </cell>
          <cell r="E381">
            <v>42958</v>
          </cell>
          <cell r="F381">
            <v>23</v>
          </cell>
          <cell r="G381" t="str">
            <v>Wien</v>
          </cell>
          <cell r="H381" t="str">
            <v>Österr  </v>
          </cell>
          <cell r="I381" t="str">
            <v>HEISLGERH</v>
          </cell>
          <cell r="J381" t="str">
            <v/>
          </cell>
          <cell r="K381">
            <v>4535</v>
          </cell>
          <cell r="N381" t="str">
            <v/>
          </cell>
          <cell r="O381" t="str">
            <v/>
          </cell>
          <cell r="P381" t="str">
            <v/>
          </cell>
          <cell r="Q381" t="str">
            <v/>
          </cell>
          <cell r="R381" t="str">
            <v/>
          </cell>
          <cell r="S381" t="str">
            <v/>
          </cell>
          <cell r="T381" t="str">
            <v/>
          </cell>
          <cell r="U381" t="str">
            <v/>
          </cell>
          <cell r="V381" t="str">
            <v/>
          </cell>
          <cell r="W381" t="str">
            <v>I</v>
          </cell>
          <cell r="X381" t="str">
            <v>GOL</v>
          </cell>
          <cell r="Y381" t="str">
            <v>GOL</v>
          </cell>
          <cell r="Z381" t="str">
            <v>I</v>
          </cell>
          <cell r="AA381" t="str">
            <v>GOL</v>
          </cell>
          <cell r="AB381" t="str">
            <v>GOL</v>
          </cell>
          <cell r="AC381" t="str">
            <v>I</v>
          </cell>
          <cell r="AD381" t="str">
            <v>GOL</v>
          </cell>
          <cell r="AE381" t="str">
            <v>GOL</v>
          </cell>
        </row>
        <row r="382">
          <cell r="A382">
            <v>368</v>
          </cell>
          <cell r="B382" t="str">
            <v>Kern Kurt</v>
          </cell>
          <cell r="C382" t="str">
            <v>M</v>
          </cell>
          <cell r="D382">
            <v>22476</v>
          </cell>
          <cell r="E382">
            <v>42930</v>
          </cell>
          <cell r="F382">
            <v>56</v>
          </cell>
          <cell r="G382" t="str">
            <v>Wien</v>
          </cell>
          <cell r="H382" t="str">
            <v> Österr</v>
          </cell>
          <cell r="I382" t="str">
            <v>KERNKURT</v>
          </cell>
          <cell r="J382" t="str">
            <v/>
          </cell>
          <cell r="K382">
            <v>1632</v>
          </cell>
          <cell r="N382" t="str">
            <v/>
          </cell>
          <cell r="O382" t="str">
            <v/>
          </cell>
          <cell r="P382" t="str">
            <v/>
          </cell>
          <cell r="Q382" t="str">
            <v/>
          </cell>
          <cell r="R382" t="str">
            <v/>
          </cell>
          <cell r="S382" t="str">
            <v/>
          </cell>
          <cell r="T382" t="str">
            <v/>
          </cell>
          <cell r="U382" t="str">
            <v/>
          </cell>
          <cell r="V382" t="str">
            <v/>
          </cell>
          <cell r="W382" t="str">
            <v>I</v>
          </cell>
          <cell r="X382" t="str">
            <v>GOL</v>
          </cell>
          <cell r="Y382" t="str">
            <v>GOL</v>
          </cell>
          <cell r="Z382" t="str">
            <v>I</v>
          </cell>
          <cell r="AA382" t="str">
            <v>GOL</v>
          </cell>
          <cell r="AB382" t="str">
            <v>GOL</v>
          </cell>
          <cell r="AC382" t="str">
            <v>I</v>
          </cell>
          <cell r="AD382" t="str">
            <v>GOL</v>
          </cell>
          <cell r="AE382" t="str">
            <v>GOL</v>
          </cell>
        </row>
        <row r="383">
          <cell r="A383">
            <v>369</v>
          </cell>
          <cell r="B383" t="str">
            <v>Lederleitner Tim</v>
          </cell>
          <cell r="C383" t="str">
            <v>M</v>
          </cell>
          <cell r="D383">
            <v>34183</v>
          </cell>
          <cell r="E383">
            <v>42949</v>
          </cell>
          <cell r="F383">
            <v>24</v>
          </cell>
          <cell r="G383" t="str">
            <v>Wien</v>
          </cell>
          <cell r="H383" t="str">
            <v>Österr  </v>
          </cell>
          <cell r="I383" t="str">
            <v>LEDERTIM</v>
          </cell>
          <cell r="J383" t="str">
            <v/>
          </cell>
          <cell r="K383">
            <v>4510</v>
          </cell>
          <cell r="N383" t="str">
            <v/>
          </cell>
          <cell r="O383" t="str">
            <v/>
          </cell>
          <cell r="P383" t="str">
            <v/>
          </cell>
          <cell r="Q383" t="str">
            <v/>
          </cell>
          <cell r="R383" t="str">
            <v/>
          </cell>
          <cell r="S383" t="str">
            <v/>
          </cell>
          <cell r="T383" t="str">
            <v/>
          </cell>
          <cell r="U383" t="str">
            <v/>
          </cell>
          <cell r="V383" t="str">
            <v/>
          </cell>
          <cell r="W383" t="str">
            <v/>
          </cell>
          <cell r="X383" t="str">
            <v/>
          </cell>
          <cell r="Y383" t="str">
            <v/>
          </cell>
          <cell r="Z383" t="str">
            <v/>
          </cell>
          <cell r="AA383" t="str">
            <v/>
          </cell>
          <cell r="AB383" t="str">
            <v/>
          </cell>
          <cell r="AC383" t="str">
            <v>I</v>
          </cell>
          <cell r="AD383" t="str">
            <v>GOL</v>
          </cell>
          <cell r="AE383" t="str">
            <v>GOL</v>
          </cell>
        </row>
        <row r="384">
          <cell r="A384">
            <v>370</v>
          </cell>
          <cell r="B384" t="str">
            <v>Schar Heinz</v>
          </cell>
          <cell r="C384" t="str">
            <v>M</v>
          </cell>
          <cell r="D384">
            <v>15583</v>
          </cell>
          <cell r="E384">
            <v>42977</v>
          </cell>
          <cell r="F384">
            <v>75</v>
          </cell>
          <cell r="G384" t="str">
            <v>Wien</v>
          </cell>
          <cell r="H384" t="str">
            <v>Österr</v>
          </cell>
          <cell r="I384" t="str">
            <v>SCHARHEIN</v>
          </cell>
          <cell r="J384" t="str">
            <v/>
          </cell>
          <cell r="K384">
            <v>384</v>
          </cell>
          <cell r="N384" t="str">
            <v/>
          </cell>
          <cell r="O384" t="str">
            <v/>
          </cell>
          <cell r="P384" t="str">
            <v/>
          </cell>
          <cell r="Q384" t="str">
            <v/>
          </cell>
          <cell r="R384" t="str">
            <v/>
          </cell>
          <cell r="S384" t="str">
            <v/>
          </cell>
          <cell r="T384" t="str">
            <v/>
          </cell>
          <cell r="U384" t="str">
            <v/>
          </cell>
          <cell r="V384" t="str">
            <v/>
          </cell>
          <cell r="W384" t="str">
            <v>I</v>
          </cell>
          <cell r="X384" t="str">
            <v>GOL</v>
          </cell>
          <cell r="Y384" t="str">
            <v>GOL</v>
          </cell>
          <cell r="Z384" t="str">
            <v/>
          </cell>
          <cell r="AA384" t="str">
            <v/>
          </cell>
          <cell r="AB384" t="str">
            <v/>
          </cell>
          <cell r="AC384" t="str">
            <v>I</v>
          </cell>
          <cell r="AD384" t="str">
            <v>GOL</v>
          </cell>
          <cell r="AE384" t="str">
            <v>GOL</v>
          </cell>
        </row>
        <row r="385">
          <cell r="A385">
            <v>371</v>
          </cell>
          <cell r="B385" t="str">
            <v>Schaumann Josef</v>
          </cell>
          <cell r="C385" t="str">
            <v>M</v>
          </cell>
          <cell r="D385">
            <v>12525</v>
          </cell>
          <cell r="E385">
            <v>42841</v>
          </cell>
          <cell r="F385">
            <v>83</v>
          </cell>
          <cell r="G385" t="str">
            <v>Bruck/Leitha</v>
          </cell>
          <cell r="H385" t="str">
            <v>Österr</v>
          </cell>
          <cell r="I385" t="str">
            <v>SCHAUJOSE</v>
          </cell>
          <cell r="J385" t="str">
            <v/>
          </cell>
          <cell r="K385">
            <v>134</v>
          </cell>
          <cell r="N385" t="str">
            <v/>
          </cell>
          <cell r="O385" t="str">
            <v/>
          </cell>
          <cell r="P385" t="str">
            <v/>
          </cell>
          <cell r="Q385" t="str">
            <v/>
          </cell>
          <cell r="R385" t="str">
            <v/>
          </cell>
          <cell r="S385" t="str">
            <v/>
          </cell>
          <cell r="T385" t="str">
            <v/>
          </cell>
          <cell r="U385" t="str">
            <v/>
          </cell>
          <cell r="V385" t="str">
            <v/>
          </cell>
          <cell r="W385" t="str">
            <v/>
          </cell>
          <cell r="X385" t="str">
            <v/>
          </cell>
          <cell r="Y385" t="str">
            <v/>
          </cell>
          <cell r="Z385" t="str">
            <v>I</v>
          </cell>
          <cell r="AA385" t="str">
            <v>GOL</v>
          </cell>
          <cell r="AB385" t="str">
            <v>GOL</v>
          </cell>
          <cell r="AC385" t="str">
            <v>I</v>
          </cell>
          <cell r="AD385" t="str">
            <v>GOL</v>
          </cell>
          <cell r="AE385" t="str">
            <v>GOL</v>
          </cell>
        </row>
        <row r="386">
          <cell r="A386">
            <v>372</v>
          </cell>
          <cell r="B386" t="str">
            <v>Spandl Walter</v>
          </cell>
          <cell r="C386" t="str">
            <v>M</v>
          </cell>
          <cell r="D386">
            <v>19891</v>
          </cell>
          <cell r="E386">
            <v>42902</v>
          </cell>
          <cell r="F386">
            <v>63</v>
          </cell>
          <cell r="G386" t="str">
            <v>Wien</v>
          </cell>
          <cell r="H386" t="str">
            <v>Österr</v>
          </cell>
          <cell r="I386" t="str">
            <v>SPANDWALT</v>
          </cell>
          <cell r="J386" t="str">
            <v/>
          </cell>
          <cell r="K386">
            <v>148</v>
          </cell>
          <cell r="N386" t="str">
            <v>I</v>
          </cell>
          <cell r="O386" t="str">
            <v>GOL</v>
          </cell>
          <cell r="P386" t="str">
            <v>GOL</v>
          </cell>
          <cell r="Q386" t="str">
            <v>I</v>
          </cell>
          <cell r="R386" t="str">
            <v>GOL</v>
          </cell>
          <cell r="S386" t="str">
            <v>GOL</v>
          </cell>
          <cell r="T386" t="str">
            <v>I</v>
          </cell>
          <cell r="U386" t="str">
            <v>GOL</v>
          </cell>
          <cell r="V386" t="str">
            <v>GOL</v>
          </cell>
          <cell r="W386" t="str">
            <v>I</v>
          </cell>
          <cell r="X386" t="str">
            <v>GOL</v>
          </cell>
          <cell r="Y386" t="str">
            <v>GOL</v>
          </cell>
          <cell r="Z386" t="str">
            <v>I</v>
          </cell>
          <cell r="AA386" t="str">
            <v>GOL</v>
          </cell>
          <cell r="AB386" t="str">
            <v>GOL</v>
          </cell>
          <cell r="AC386" t="str">
            <v>I</v>
          </cell>
          <cell r="AD386" t="str">
            <v>GOL</v>
          </cell>
          <cell r="AE386" t="str">
            <v>GOL</v>
          </cell>
        </row>
        <row r="387">
          <cell r="A387">
            <v>373</v>
          </cell>
          <cell r="B387" t="str">
            <v>Zauner Markus</v>
          </cell>
          <cell r="C387" t="str">
            <v>M</v>
          </cell>
          <cell r="D387">
            <v>32490</v>
          </cell>
          <cell r="E387">
            <v>42717</v>
          </cell>
          <cell r="F387">
            <v>28</v>
          </cell>
          <cell r="G387" t="str">
            <v>Wien</v>
          </cell>
          <cell r="H387" t="str">
            <v>Österr  </v>
          </cell>
          <cell r="I387" t="str">
            <v>ZAUNEMARK</v>
          </cell>
          <cell r="J387" t="str">
            <v/>
          </cell>
          <cell r="K387">
            <v>4274</v>
          </cell>
          <cell r="N387" t="str">
            <v/>
          </cell>
          <cell r="O387" t="str">
            <v/>
          </cell>
          <cell r="P387" t="str">
            <v/>
          </cell>
          <cell r="Q387" t="str">
            <v/>
          </cell>
          <cell r="R387" t="str">
            <v/>
          </cell>
          <cell r="S387" t="str">
            <v/>
          </cell>
          <cell r="T387" t="str">
            <v/>
          </cell>
          <cell r="U387" t="str">
            <v/>
          </cell>
          <cell r="V387" t="str">
            <v/>
          </cell>
          <cell r="W387" t="str">
            <v/>
          </cell>
          <cell r="X387" t="str">
            <v/>
          </cell>
          <cell r="Y387" t="str">
            <v/>
          </cell>
          <cell r="Z387" t="str">
            <v>I</v>
          </cell>
          <cell r="AA387" t="str">
            <v>GOL</v>
          </cell>
          <cell r="AB387" t="str">
            <v>GOL</v>
          </cell>
          <cell r="AC387" t="str">
            <v>I</v>
          </cell>
          <cell r="AD387" t="str">
            <v>GOL</v>
          </cell>
          <cell r="AE387" t="str">
            <v>GOL</v>
          </cell>
        </row>
        <row r="388">
          <cell r="A388">
            <v>374</v>
          </cell>
          <cell r="B388" t="str">
            <v>Zauner Thomas</v>
          </cell>
          <cell r="C388" t="str">
            <v>M</v>
          </cell>
          <cell r="D388">
            <v>27077</v>
          </cell>
          <cell r="E388">
            <v>42783</v>
          </cell>
          <cell r="F388">
            <v>43</v>
          </cell>
          <cell r="G388" t="str">
            <v>Wien</v>
          </cell>
          <cell r="H388" t="str">
            <v>Österr</v>
          </cell>
          <cell r="I388" t="str">
            <v>ZAUNETHOM</v>
          </cell>
          <cell r="J388" t="str">
            <v/>
          </cell>
          <cell r="K388">
            <v>4517</v>
          </cell>
          <cell r="N388" t="str">
            <v>I</v>
          </cell>
          <cell r="O388" t="str">
            <v>GOL</v>
          </cell>
          <cell r="P388" t="str">
            <v>BRU</v>
          </cell>
          <cell r="Q388" t="str">
            <v>I</v>
          </cell>
          <cell r="R388" t="str">
            <v>GOL</v>
          </cell>
          <cell r="S388" t="str">
            <v>NW </v>
          </cell>
          <cell r="T388" t="str">
            <v>I</v>
          </cell>
          <cell r="U388" t="str">
            <v>GOL</v>
          </cell>
          <cell r="V388" t="str">
            <v>ARH</v>
          </cell>
          <cell r="W388" t="str">
            <v>I</v>
          </cell>
          <cell r="X388" t="str">
            <v>GOL</v>
          </cell>
          <cell r="Y388" t="str">
            <v>GOL</v>
          </cell>
          <cell r="Z388" t="str">
            <v>I</v>
          </cell>
          <cell r="AA388" t="str">
            <v>GOL</v>
          </cell>
          <cell r="AB388" t="str">
            <v>GOL</v>
          </cell>
          <cell r="AC388" t="str">
            <v>I</v>
          </cell>
          <cell r="AD388" t="str">
            <v>GOL</v>
          </cell>
          <cell r="AE388" t="str">
            <v>GOL</v>
          </cell>
        </row>
        <row r="389">
          <cell r="A389">
            <v>375</v>
          </cell>
          <cell r="B389" t="str">
            <v>Bosch Andreas</v>
          </cell>
          <cell r="C389" t="str">
            <v>M</v>
          </cell>
          <cell r="D389">
            <v>24082</v>
          </cell>
          <cell r="E389">
            <v>43075</v>
          </cell>
          <cell r="F389">
            <v>52</v>
          </cell>
          <cell r="G389" t="str">
            <v>Wien</v>
          </cell>
          <cell r="H389" t="str">
            <v>Österr</v>
          </cell>
          <cell r="I389" t="str">
            <v>BOSCHANDR</v>
          </cell>
          <cell r="J389" t="str">
            <v/>
          </cell>
          <cell r="K389">
            <v>2443</v>
          </cell>
          <cell r="N389" t="str">
            <v/>
          </cell>
          <cell r="O389" t="str">
            <v/>
          </cell>
          <cell r="P389" t="str">
            <v/>
          </cell>
          <cell r="Q389" t="str">
            <v/>
          </cell>
          <cell r="R389" t="str">
            <v/>
          </cell>
          <cell r="S389" t="str">
            <v/>
          </cell>
          <cell r="T389" t="str">
            <v/>
          </cell>
          <cell r="U389" t="str">
            <v/>
          </cell>
          <cell r="V389" t="str">
            <v/>
          </cell>
          <cell r="W389" t="str">
            <v/>
          </cell>
          <cell r="X389" t="str">
            <v/>
          </cell>
          <cell r="Y389" t="str">
            <v/>
          </cell>
          <cell r="Z389" t="str">
            <v/>
          </cell>
          <cell r="AA389" t="str">
            <v/>
          </cell>
          <cell r="AB389" t="str">
            <v/>
          </cell>
          <cell r="AC389" t="str">
            <v>I</v>
          </cell>
          <cell r="AD389" t="str">
            <v>NW</v>
          </cell>
          <cell r="AE389" t="str">
            <v>NW </v>
          </cell>
        </row>
        <row r="390">
          <cell r="A390">
            <v>376</v>
          </cell>
          <cell r="B390" t="str">
            <v>Breiner Kurt</v>
          </cell>
          <cell r="C390" t="str">
            <v>M</v>
          </cell>
          <cell r="D390">
            <v>17044</v>
          </cell>
          <cell r="E390">
            <v>42977</v>
          </cell>
          <cell r="F390">
            <v>71</v>
          </cell>
          <cell r="G390" t="str">
            <v>Stetten</v>
          </cell>
          <cell r="H390" t="str">
            <v>Österr</v>
          </cell>
          <cell r="I390" t="str">
            <v>BREINKURT</v>
          </cell>
          <cell r="J390" t="str">
            <v/>
          </cell>
          <cell r="K390">
            <v>190</v>
          </cell>
          <cell r="N390" t="str">
            <v>I</v>
          </cell>
          <cell r="O390" t="str">
            <v>NW</v>
          </cell>
          <cell r="P390" t="str">
            <v>NW </v>
          </cell>
          <cell r="Q390" t="str">
            <v>I</v>
          </cell>
          <cell r="R390" t="str">
            <v>NW</v>
          </cell>
          <cell r="S390" t="str">
            <v>NW </v>
          </cell>
          <cell r="T390" t="str">
            <v>I</v>
          </cell>
          <cell r="U390" t="str">
            <v>NW</v>
          </cell>
          <cell r="V390" t="str">
            <v>NW </v>
          </cell>
          <cell r="W390" t="str">
            <v>I</v>
          </cell>
          <cell r="X390" t="str">
            <v>NW</v>
          </cell>
          <cell r="Y390" t="str">
            <v>NW </v>
          </cell>
          <cell r="Z390" t="str">
            <v>I</v>
          </cell>
          <cell r="AA390" t="str">
            <v>NW</v>
          </cell>
          <cell r="AB390" t="str">
            <v>NW </v>
          </cell>
          <cell r="AC390" t="str">
            <v>I</v>
          </cell>
          <cell r="AD390" t="str">
            <v>NW</v>
          </cell>
          <cell r="AE390" t="str">
            <v>NW </v>
          </cell>
        </row>
        <row r="391">
          <cell r="A391">
            <v>377</v>
          </cell>
          <cell r="B391" t="str">
            <v>Buranich Christoph</v>
          </cell>
          <cell r="C391" t="str">
            <v>M</v>
          </cell>
          <cell r="D391">
            <v>29847</v>
          </cell>
          <cell r="E391">
            <v>42996</v>
          </cell>
          <cell r="F391">
            <v>36</v>
          </cell>
          <cell r="G391" t="str">
            <v>Wien</v>
          </cell>
          <cell r="H391" t="str">
            <v>Österr</v>
          </cell>
          <cell r="I391" t="str">
            <v>BURANCHRI</v>
          </cell>
          <cell r="J391" t="str">
            <v/>
          </cell>
          <cell r="K391">
            <v>3962</v>
          </cell>
          <cell r="N391" t="str">
            <v>I</v>
          </cell>
          <cell r="O391" t="str">
            <v>GOL</v>
          </cell>
          <cell r="P391" t="str">
            <v>BRU</v>
          </cell>
          <cell r="Q391" t="str">
            <v>I</v>
          </cell>
          <cell r="R391" t="str">
            <v>GOL</v>
          </cell>
          <cell r="S391" t="str">
            <v>GOL</v>
          </cell>
          <cell r="T391" t="str">
            <v>I</v>
          </cell>
          <cell r="U391" t="str">
            <v>NW</v>
          </cell>
          <cell r="V391" t="str">
            <v>NW </v>
          </cell>
          <cell r="W391" t="str">
            <v>I</v>
          </cell>
          <cell r="X391" t="str">
            <v>NW</v>
          </cell>
          <cell r="Y391" t="str">
            <v>NW </v>
          </cell>
          <cell r="Z391" t="str">
            <v>I</v>
          </cell>
          <cell r="AA391" t="str">
            <v>NW</v>
          </cell>
          <cell r="AB391" t="str">
            <v>NW </v>
          </cell>
          <cell r="AC391" t="str">
            <v>I</v>
          </cell>
          <cell r="AD391" t="str">
            <v>NW</v>
          </cell>
          <cell r="AE391" t="str">
            <v>NW </v>
          </cell>
        </row>
        <row r="392">
          <cell r="A392">
            <v>378</v>
          </cell>
          <cell r="B392" t="str">
            <v>De Buigne Daniel</v>
          </cell>
          <cell r="C392" t="str">
            <v>M</v>
          </cell>
          <cell r="D392">
            <v>30391</v>
          </cell>
          <cell r="E392">
            <v>42810</v>
          </cell>
          <cell r="F392">
            <v>34</v>
          </cell>
          <cell r="G392" t="str">
            <v>Graz</v>
          </cell>
          <cell r="H392" t="str">
            <v>Österr</v>
          </cell>
          <cell r="I392" t="str">
            <v>DEBUIG</v>
          </cell>
          <cell r="J392" t="str">
            <v/>
          </cell>
          <cell r="K392">
            <v>4571</v>
          </cell>
          <cell r="N392" t="str">
            <v>I</v>
          </cell>
          <cell r="O392" t="str">
            <v>NW</v>
          </cell>
          <cell r="P392" t="str">
            <v>NW </v>
          </cell>
          <cell r="Q392" t="str">
            <v>I</v>
          </cell>
          <cell r="R392" t="str">
            <v>NW</v>
          </cell>
          <cell r="S392" t="str">
            <v>NW </v>
          </cell>
          <cell r="T392" t="str">
            <v/>
          </cell>
          <cell r="U392" t="str">
            <v/>
          </cell>
          <cell r="V392" t="str">
            <v/>
          </cell>
          <cell r="W392" t="str">
            <v>I</v>
          </cell>
          <cell r="X392" t="str">
            <v>NW</v>
          </cell>
          <cell r="Y392" t="str">
            <v>NW </v>
          </cell>
          <cell r="Z392" t="str">
            <v>I</v>
          </cell>
          <cell r="AA392" t="str">
            <v>NW</v>
          </cell>
          <cell r="AB392" t="str">
            <v>NW </v>
          </cell>
          <cell r="AC392" t="str">
            <v>I</v>
          </cell>
          <cell r="AD392" t="str">
            <v>NW</v>
          </cell>
          <cell r="AE392" t="str">
            <v>NW </v>
          </cell>
        </row>
        <row r="393">
          <cell r="A393">
            <v>379</v>
          </cell>
          <cell r="B393" t="str">
            <v>Fessl Patrick</v>
          </cell>
          <cell r="C393" t="str">
            <v>M</v>
          </cell>
          <cell r="D393">
            <v>31778</v>
          </cell>
          <cell r="E393">
            <v>42736</v>
          </cell>
          <cell r="F393">
            <v>30</v>
          </cell>
          <cell r="G393" t="str">
            <v>Wien</v>
          </cell>
          <cell r="H393" t="str">
            <v>Österr  </v>
          </cell>
          <cell r="I393" t="str">
            <v>FESSLPATR</v>
          </cell>
          <cell r="J393" t="str">
            <v/>
          </cell>
          <cell r="K393">
            <v>4177</v>
          </cell>
          <cell r="N393" t="str">
            <v>I</v>
          </cell>
          <cell r="O393" t="str">
            <v>NW</v>
          </cell>
          <cell r="P393" t="str">
            <v>NW </v>
          </cell>
          <cell r="Q393" t="str">
            <v>I</v>
          </cell>
          <cell r="R393" t="str">
            <v>NW</v>
          </cell>
          <cell r="S393" t="str">
            <v>NW </v>
          </cell>
          <cell r="T393" t="str">
            <v>I</v>
          </cell>
          <cell r="U393" t="str">
            <v>NW</v>
          </cell>
          <cell r="V393" t="str">
            <v>NW </v>
          </cell>
          <cell r="W393" t="str">
            <v>I</v>
          </cell>
          <cell r="X393" t="str">
            <v>NW</v>
          </cell>
          <cell r="Y393" t="str">
            <v>NW </v>
          </cell>
          <cell r="Z393" t="str">
            <v>I</v>
          </cell>
          <cell r="AA393" t="str">
            <v>NW</v>
          </cell>
          <cell r="AB393" t="str">
            <v>NW </v>
          </cell>
          <cell r="AC393" t="str">
            <v>I</v>
          </cell>
          <cell r="AD393" t="str">
            <v>NW</v>
          </cell>
          <cell r="AE393" t="str">
            <v>NW </v>
          </cell>
        </row>
        <row r="394">
          <cell r="A394">
            <v>380</v>
          </cell>
          <cell r="B394" t="str">
            <v>Fürlinger Ulrich</v>
          </cell>
          <cell r="C394" t="str">
            <v>M</v>
          </cell>
          <cell r="D394">
            <v>29262</v>
          </cell>
          <cell r="E394">
            <v>42777</v>
          </cell>
          <cell r="F394">
            <v>37</v>
          </cell>
          <cell r="G394" t="str">
            <v>Wien</v>
          </cell>
          <cell r="H394" t="str">
            <v>Österr</v>
          </cell>
          <cell r="I394" t="str">
            <v>FÜRLIULRI</v>
          </cell>
          <cell r="J394" t="str">
            <v/>
          </cell>
          <cell r="K394">
            <v>4591</v>
          </cell>
          <cell r="N394" t="str">
            <v>I</v>
          </cell>
          <cell r="O394" t="str">
            <v>SVS</v>
          </cell>
          <cell r="P394" t="str">
            <v>SVS</v>
          </cell>
          <cell r="Q394" t="str">
            <v>I</v>
          </cell>
          <cell r="R394" t="str">
            <v>SVS</v>
          </cell>
          <cell r="S394" t="str">
            <v>SVS</v>
          </cell>
          <cell r="T394" t="str">
            <v>I</v>
          </cell>
          <cell r="U394" t="str">
            <v>SVS</v>
          </cell>
          <cell r="V394" t="str">
            <v>SVS</v>
          </cell>
          <cell r="W394" t="str">
            <v>I</v>
          </cell>
          <cell r="X394" t="str">
            <v>SVS</v>
          </cell>
          <cell r="Y394" t="str">
            <v>SVS</v>
          </cell>
          <cell r="Z394" t="str">
            <v>I</v>
          </cell>
          <cell r="AA394" t="str">
            <v>NW</v>
          </cell>
          <cell r="AB394" t="str">
            <v>NW </v>
          </cell>
          <cell r="AC394" t="str">
            <v>I</v>
          </cell>
          <cell r="AD394" t="str">
            <v>NW</v>
          </cell>
          <cell r="AE394" t="str">
            <v>NW </v>
          </cell>
        </row>
        <row r="395">
          <cell r="A395">
            <v>381</v>
          </cell>
          <cell r="B395" t="str">
            <v>Gruba Joca</v>
          </cell>
          <cell r="C395" t="str">
            <v>M</v>
          </cell>
          <cell r="D395">
            <v>18093</v>
          </cell>
          <cell r="E395">
            <v>42930</v>
          </cell>
          <cell r="F395">
            <v>68</v>
          </cell>
          <cell r="G395" t="str">
            <v>Mramorak</v>
          </cell>
          <cell r="H395" t="str">
            <v>Yugoslavien</v>
          </cell>
          <cell r="I395" t="str">
            <v>GRUBAJOCA</v>
          </cell>
          <cell r="J395" t="str">
            <v/>
          </cell>
          <cell r="K395">
            <v>3308</v>
          </cell>
          <cell r="N395" t="str">
            <v>G</v>
          </cell>
          <cell r="O395" t="str">
            <v>NW</v>
          </cell>
          <cell r="P395" t="str">
            <v>NW </v>
          </cell>
          <cell r="Q395" t="str">
            <v>G</v>
          </cell>
          <cell r="R395" t="str">
            <v>NW</v>
          </cell>
          <cell r="S395" t="str">
            <v>NW </v>
          </cell>
          <cell r="T395" t="str">
            <v>G</v>
          </cell>
          <cell r="U395" t="str">
            <v>NW</v>
          </cell>
          <cell r="V395" t="str">
            <v>NW </v>
          </cell>
          <cell r="W395" t="str">
            <v>G</v>
          </cell>
          <cell r="X395" t="str">
            <v>NW</v>
          </cell>
          <cell r="Y395" t="str">
            <v>NW </v>
          </cell>
          <cell r="Z395" t="str">
            <v>G</v>
          </cell>
          <cell r="AA395" t="str">
            <v>NW</v>
          </cell>
          <cell r="AB395" t="str">
            <v>NW </v>
          </cell>
          <cell r="AC395" t="str">
            <v>I</v>
          </cell>
          <cell r="AD395" t="str">
            <v>NW</v>
          </cell>
          <cell r="AE395" t="str">
            <v>NW </v>
          </cell>
        </row>
        <row r="396">
          <cell r="A396">
            <v>382</v>
          </cell>
          <cell r="B396" t="str">
            <v>Höflinger Johannes</v>
          </cell>
          <cell r="C396" t="str">
            <v>M</v>
          </cell>
          <cell r="D396">
            <v>32436</v>
          </cell>
          <cell r="E396">
            <v>43028</v>
          </cell>
          <cell r="F396">
            <v>29</v>
          </cell>
          <cell r="G396" t="str">
            <v>Wien</v>
          </cell>
          <cell r="H396" t="str">
            <v>Österr</v>
          </cell>
          <cell r="I396" t="str">
            <v>HÖFLIJOHA</v>
          </cell>
          <cell r="J396" t="str">
            <v/>
          </cell>
          <cell r="K396">
            <v>4600</v>
          </cell>
          <cell r="N396" t="str">
            <v/>
          </cell>
          <cell r="O396" t="str">
            <v/>
          </cell>
          <cell r="P396" t="str">
            <v/>
          </cell>
          <cell r="Q396" t="str">
            <v/>
          </cell>
          <cell r="R396" t="str">
            <v/>
          </cell>
          <cell r="S396" t="str">
            <v/>
          </cell>
          <cell r="T396" t="str">
            <v/>
          </cell>
          <cell r="U396" t="str">
            <v/>
          </cell>
          <cell r="V396" t="str">
            <v/>
          </cell>
          <cell r="W396" t="str">
            <v>I</v>
          </cell>
          <cell r="X396" t="str">
            <v>NW</v>
          </cell>
          <cell r="Y396" t="str">
            <v>NW </v>
          </cell>
          <cell r="Z396" t="str">
            <v>I</v>
          </cell>
          <cell r="AA396" t="str">
            <v>NW</v>
          </cell>
          <cell r="AB396" t="str">
            <v>NW </v>
          </cell>
          <cell r="AC396" t="str">
            <v>I</v>
          </cell>
          <cell r="AD396" t="str">
            <v>NW</v>
          </cell>
          <cell r="AE396" t="str">
            <v>NW </v>
          </cell>
        </row>
        <row r="397">
          <cell r="A397">
            <v>383</v>
          </cell>
          <cell r="B397" t="str">
            <v>Müllner Georg</v>
          </cell>
          <cell r="C397" t="str">
            <v>M</v>
          </cell>
          <cell r="D397">
            <v>31038</v>
          </cell>
          <cell r="E397">
            <v>42726</v>
          </cell>
          <cell r="F397">
            <v>32</v>
          </cell>
          <cell r="G397" t="str">
            <v>Wien</v>
          </cell>
          <cell r="H397" t="str">
            <v>Österr</v>
          </cell>
          <cell r="I397" t="str">
            <v>MÜLLNGEOR</v>
          </cell>
          <cell r="J397" t="str">
            <v/>
          </cell>
          <cell r="K397">
            <v>4104</v>
          </cell>
          <cell r="N397" t="str">
            <v>I</v>
          </cell>
          <cell r="O397" t="str">
            <v>NW</v>
          </cell>
          <cell r="P397" t="str">
            <v>NW </v>
          </cell>
          <cell r="Q397" t="str">
            <v>I</v>
          </cell>
          <cell r="R397" t="str">
            <v>NW</v>
          </cell>
          <cell r="S397" t="str">
            <v>NW </v>
          </cell>
          <cell r="T397" t="str">
            <v>I</v>
          </cell>
          <cell r="U397" t="str">
            <v>NW</v>
          </cell>
          <cell r="V397" t="str">
            <v>NW </v>
          </cell>
          <cell r="W397" t="str">
            <v>I</v>
          </cell>
          <cell r="X397" t="str">
            <v>NW</v>
          </cell>
          <cell r="Y397" t="str">
            <v>NW </v>
          </cell>
          <cell r="Z397" t="str">
            <v>I</v>
          </cell>
          <cell r="AA397" t="str">
            <v>NW</v>
          </cell>
          <cell r="AB397" t="str">
            <v>NW </v>
          </cell>
          <cell r="AC397" t="str">
            <v>I</v>
          </cell>
          <cell r="AD397" t="str">
            <v>NW</v>
          </cell>
          <cell r="AE397" t="str">
            <v>NW </v>
          </cell>
        </row>
        <row r="398">
          <cell r="A398">
            <v>384</v>
          </cell>
          <cell r="B398" t="str">
            <v>Pocak Mark</v>
          </cell>
          <cell r="C398" t="str">
            <v>M</v>
          </cell>
          <cell r="D398">
            <v>30866</v>
          </cell>
          <cell r="E398">
            <v>42919</v>
          </cell>
          <cell r="F398">
            <v>33</v>
          </cell>
          <cell r="G398" t="str">
            <v>Wien</v>
          </cell>
          <cell r="H398" t="str">
            <v>Österr</v>
          </cell>
          <cell r="I398" t="str">
            <v>POCAKMARK</v>
          </cell>
          <cell r="J398" t="str">
            <v/>
          </cell>
          <cell r="K398">
            <v>4581</v>
          </cell>
          <cell r="N398" t="str">
            <v/>
          </cell>
          <cell r="O398" t="str">
            <v/>
          </cell>
          <cell r="P398" t="str">
            <v/>
          </cell>
          <cell r="Q398" t="str">
            <v/>
          </cell>
          <cell r="R398" t="str">
            <v/>
          </cell>
          <cell r="S398" t="str">
            <v/>
          </cell>
          <cell r="T398" t="str">
            <v/>
          </cell>
          <cell r="U398" t="str">
            <v/>
          </cell>
          <cell r="V398" t="str">
            <v/>
          </cell>
          <cell r="W398" t="str">
            <v/>
          </cell>
          <cell r="X398" t="str">
            <v/>
          </cell>
          <cell r="Y398" t="str">
            <v/>
          </cell>
          <cell r="Z398" t="str">
            <v/>
          </cell>
          <cell r="AA398" t="str">
            <v/>
          </cell>
          <cell r="AB398" t="str">
            <v/>
          </cell>
          <cell r="AC398" t="str">
            <v>I</v>
          </cell>
          <cell r="AD398" t="str">
            <v>NW</v>
          </cell>
          <cell r="AE398" t="str">
            <v>NW </v>
          </cell>
        </row>
        <row r="399">
          <cell r="A399">
            <v>385</v>
          </cell>
          <cell r="B399" t="str">
            <v>Schaipow Ibragim</v>
          </cell>
          <cell r="C399" t="str">
            <v>M</v>
          </cell>
          <cell r="D399">
            <v>32160</v>
          </cell>
          <cell r="E399">
            <v>42753</v>
          </cell>
          <cell r="F399">
            <v>29</v>
          </cell>
          <cell r="G399" t="str">
            <v>Gudermes-Tschetschenien</v>
          </cell>
          <cell r="H399" t="str">
            <v>Russische Föderation</v>
          </cell>
          <cell r="I399" t="str">
            <v>SCHAIIBRA</v>
          </cell>
          <cell r="J399" t="str">
            <v/>
          </cell>
          <cell r="K399">
            <v>4431</v>
          </cell>
          <cell r="N399" t="str">
            <v>I</v>
          </cell>
          <cell r="O399" t="str">
            <v>NW</v>
          </cell>
          <cell r="P399" t="str">
            <v>NW </v>
          </cell>
          <cell r="Q399" t="str">
            <v>I</v>
          </cell>
          <cell r="R399" t="str">
            <v>NW</v>
          </cell>
          <cell r="S399" t="str">
            <v>NW </v>
          </cell>
          <cell r="T399" t="str">
            <v>I</v>
          </cell>
          <cell r="U399" t="str">
            <v>NW</v>
          </cell>
          <cell r="V399" t="str">
            <v>NW </v>
          </cell>
          <cell r="W399" t="str">
            <v>I</v>
          </cell>
          <cell r="X399" t="str">
            <v>NW</v>
          </cell>
          <cell r="Y399" t="str">
            <v>NW </v>
          </cell>
          <cell r="Z399" t="str">
            <v>G</v>
          </cell>
          <cell r="AA399" t="str">
            <v>NW</v>
          </cell>
          <cell r="AB399" t="str">
            <v>NW </v>
          </cell>
          <cell r="AC399" t="str">
            <v>I</v>
          </cell>
          <cell r="AD399" t="str">
            <v>NW</v>
          </cell>
          <cell r="AE399" t="str">
            <v>NW </v>
          </cell>
        </row>
        <row r="400">
          <cell r="A400">
            <v>386</v>
          </cell>
          <cell r="B400" t="str">
            <v>Svoboda Bianca</v>
          </cell>
          <cell r="C400" t="str">
            <v>W</v>
          </cell>
          <cell r="D400">
            <v>31685</v>
          </cell>
          <cell r="E400">
            <v>43008</v>
          </cell>
          <cell r="F400">
            <v>31</v>
          </cell>
          <cell r="G400" t="str">
            <v>Wien</v>
          </cell>
          <cell r="H400" t="str">
            <v>Österr   </v>
          </cell>
          <cell r="I400" t="str">
            <v>SVOBOBIAN</v>
          </cell>
          <cell r="J400" t="str">
            <v/>
          </cell>
          <cell r="K400">
            <v>4534</v>
          </cell>
          <cell r="N400" t="str">
            <v>I</v>
          </cell>
          <cell r="O400" t="str">
            <v>NW</v>
          </cell>
          <cell r="P400" t="str">
            <v>NW </v>
          </cell>
          <cell r="Q400" t="str">
            <v>I</v>
          </cell>
          <cell r="R400" t="str">
            <v>NW</v>
          </cell>
          <cell r="S400" t="str">
            <v>NW </v>
          </cell>
          <cell r="T400" t="str">
            <v>I</v>
          </cell>
          <cell r="U400" t="str">
            <v>NW</v>
          </cell>
          <cell r="V400" t="str">
            <v>NW </v>
          </cell>
          <cell r="W400" t="str">
            <v>I</v>
          </cell>
          <cell r="X400" t="str">
            <v>NW</v>
          </cell>
          <cell r="Y400" t="str">
            <v>NW </v>
          </cell>
          <cell r="Z400" t="str">
            <v>I</v>
          </cell>
          <cell r="AA400" t="str">
            <v>NW</v>
          </cell>
          <cell r="AB400" t="str">
            <v>NW </v>
          </cell>
          <cell r="AC400" t="str">
            <v>I</v>
          </cell>
          <cell r="AD400" t="str">
            <v>NW</v>
          </cell>
          <cell r="AE400" t="str">
            <v>NW </v>
          </cell>
        </row>
        <row r="401">
          <cell r="A401">
            <v>387</v>
          </cell>
          <cell r="B401" t="str">
            <v>Theilinger Klaus</v>
          </cell>
          <cell r="C401" t="str">
            <v>M</v>
          </cell>
          <cell r="D401">
            <v>23229</v>
          </cell>
          <cell r="E401">
            <v>42953</v>
          </cell>
          <cell r="F401">
            <v>54</v>
          </cell>
          <cell r="G401" t="str">
            <v>Mistelbach</v>
          </cell>
          <cell r="H401" t="str">
            <v>Österr</v>
          </cell>
          <cell r="I401" t="str">
            <v>THEILKLAU</v>
          </cell>
          <cell r="J401" t="str">
            <v/>
          </cell>
          <cell r="K401">
            <v>3907</v>
          </cell>
          <cell r="N401" t="str">
            <v>I</v>
          </cell>
          <cell r="O401" t="str">
            <v>NW</v>
          </cell>
          <cell r="P401" t="str">
            <v>NW </v>
          </cell>
          <cell r="Q401" t="str">
            <v>I</v>
          </cell>
          <cell r="R401" t="str">
            <v>NW</v>
          </cell>
          <cell r="S401" t="str">
            <v>NW </v>
          </cell>
          <cell r="T401" t="str">
            <v>I</v>
          </cell>
          <cell r="U401" t="str">
            <v>NW</v>
          </cell>
          <cell r="V401" t="str">
            <v>NW </v>
          </cell>
          <cell r="W401" t="str">
            <v>I</v>
          </cell>
          <cell r="X401" t="str">
            <v>NW</v>
          </cell>
          <cell r="Y401" t="str">
            <v>NW </v>
          </cell>
          <cell r="Z401" t="str">
            <v>I</v>
          </cell>
          <cell r="AA401" t="str">
            <v>NW</v>
          </cell>
          <cell r="AB401" t="str">
            <v>NW </v>
          </cell>
          <cell r="AC401" t="str">
            <v>I</v>
          </cell>
          <cell r="AD401" t="str">
            <v>NW</v>
          </cell>
          <cell r="AE401" t="str">
            <v>NW </v>
          </cell>
        </row>
        <row r="402">
          <cell r="A402">
            <v>388</v>
          </cell>
          <cell r="B402" t="str">
            <v>Fenzl Adolf</v>
          </cell>
          <cell r="C402" t="str">
            <v>M</v>
          </cell>
          <cell r="D402">
            <v>25070</v>
          </cell>
          <cell r="E402">
            <v>42967</v>
          </cell>
          <cell r="F402">
            <v>49</v>
          </cell>
          <cell r="G402" t="str">
            <v>Klosterneuburg</v>
          </cell>
          <cell r="H402" t="str">
            <v>Österr</v>
          </cell>
          <cell r="I402" t="str">
            <v>FENZLADOL</v>
          </cell>
          <cell r="J402" t="str">
            <v/>
          </cell>
          <cell r="K402">
            <v>2338</v>
          </cell>
          <cell r="N402" t="str">
            <v>I</v>
          </cell>
          <cell r="O402" t="str">
            <v>POL</v>
          </cell>
          <cell r="P402" t="str">
            <v>POL</v>
          </cell>
          <cell r="Q402" t="str">
            <v>I</v>
          </cell>
          <cell r="R402" t="str">
            <v>POL</v>
          </cell>
          <cell r="S402" t="str">
            <v>POL</v>
          </cell>
          <cell r="T402" t="str">
            <v>I</v>
          </cell>
          <cell r="U402" t="str">
            <v>POL</v>
          </cell>
          <cell r="V402" t="str">
            <v>POL</v>
          </cell>
          <cell r="W402" t="str">
            <v>I</v>
          </cell>
          <cell r="X402" t="str">
            <v>POL</v>
          </cell>
          <cell r="Y402" t="str">
            <v>POL</v>
          </cell>
          <cell r="Z402" t="str">
            <v>I</v>
          </cell>
          <cell r="AA402" t="str">
            <v>POL</v>
          </cell>
          <cell r="AB402" t="str">
            <v>POL</v>
          </cell>
          <cell r="AC402" t="str">
            <v>I</v>
          </cell>
          <cell r="AD402" t="str">
            <v>POL</v>
          </cell>
          <cell r="AE402" t="str">
            <v>POL</v>
          </cell>
        </row>
        <row r="403">
          <cell r="A403">
            <v>389</v>
          </cell>
          <cell r="B403" t="str">
            <v>Ganzi Wolfgang</v>
          </cell>
          <cell r="C403" t="str">
            <v>M</v>
          </cell>
          <cell r="D403">
            <v>24859</v>
          </cell>
          <cell r="E403">
            <v>42757</v>
          </cell>
          <cell r="F403">
            <v>49</v>
          </cell>
          <cell r="G403" t="str">
            <v>Wien</v>
          </cell>
          <cell r="H403" t="str">
            <v>Österr</v>
          </cell>
          <cell r="I403" t="str">
            <v>GANZIWOLF</v>
          </cell>
          <cell r="J403" t="str">
            <v/>
          </cell>
          <cell r="K403">
            <v>2782</v>
          </cell>
          <cell r="N403" t="str">
            <v>I</v>
          </cell>
          <cell r="O403" t="str">
            <v>POL</v>
          </cell>
          <cell r="P403" t="str">
            <v>POL</v>
          </cell>
          <cell r="Q403" t="str">
            <v>I</v>
          </cell>
          <cell r="R403" t="str">
            <v>POL</v>
          </cell>
          <cell r="S403" t="str">
            <v>POL</v>
          </cell>
          <cell r="T403" t="str">
            <v>I</v>
          </cell>
          <cell r="U403" t="str">
            <v>POL</v>
          </cell>
          <cell r="V403" t="str">
            <v>ARH</v>
          </cell>
          <cell r="W403" t="str">
            <v>I</v>
          </cell>
          <cell r="X403" t="str">
            <v>POL</v>
          </cell>
          <cell r="Y403" t="str">
            <v>POL</v>
          </cell>
          <cell r="Z403" t="str">
            <v>I</v>
          </cell>
          <cell r="AA403" t="str">
            <v>POL</v>
          </cell>
          <cell r="AB403" t="str">
            <v>POL</v>
          </cell>
          <cell r="AC403" t="str">
            <v>I</v>
          </cell>
          <cell r="AD403" t="str">
            <v>POL</v>
          </cell>
          <cell r="AE403" t="str">
            <v>POL</v>
          </cell>
        </row>
        <row r="404">
          <cell r="A404">
            <v>390</v>
          </cell>
          <cell r="B404" t="str">
            <v>Gustavik Peter</v>
          </cell>
          <cell r="C404" t="str">
            <v>M</v>
          </cell>
          <cell r="D404">
            <v>13644</v>
          </cell>
          <cell r="E404">
            <v>42864</v>
          </cell>
          <cell r="F404">
            <v>80</v>
          </cell>
          <cell r="G404" t="str">
            <v>Wien</v>
          </cell>
          <cell r="H404" t="str">
            <v>Österr</v>
          </cell>
          <cell r="I404" t="str">
            <v>GUSTAPETE</v>
          </cell>
          <cell r="J404" t="str">
            <v/>
          </cell>
          <cell r="K404">
            <v>392</v>
          </cell>
          <cell r="N404" t="str">
            <v>I</v>
          </cell>
          <cell r="O404" t="str">
            <v>POL</v>
          </cell>
          <cell r="P404" t="str">
            <v>POL</v>
          </cell>
          <cell r="Q404" t="str">
            <v>I</v>
          </cell>
          <cell r="R404" t="str">
            <v>POL</v>
          </cell>
          <cell r="S404" t="str">
            <v>POL</v>
          </cell>
          <cell r="T404" t="str">
            <v>I</v>
          </cell>
          <cell r="U404" t="str">
            <v>POL</v>
          </cell>
          <cell r="V404" t="str">
            <v>POL</v>
          </cell>
          <cell r="W404" t="str">
            <v>I</v>
          </cell>
          <cell r="X404" t="str">
            <v>POL</v>
          </cell>
          <cell r="Y404" t="str">
            <v>POL</v>
          </cell>
          <cell r="Z404" t="str">
            <v>I</v>
          </cell>
          <cell r="AA404" t="str">
            <v>POL</v>
          </cell>
          <cell r="AB404" t="str">
            <v>POL</v>
          </cell>
          <cell r="AC404" t="str">
            <v>I</v>
          </cell>
          <cell r="AD404" t="str">
            <v>POL</v>
          </cell>
          <cell r="AE404" t="str">
            <v>POL</v>
          </cell>
        </row>
        <row r="405">
          <cell r="A405">
            <v>391</v>
          </cell>
          <cell r="B405" t="str">
            <v>Kolup Markus</v>
          </cell>
          <cell r="C405" t="str">
            <v>M</v>
          </cell>
          <cell r="D405">
            <v>31669</v>
          </cell>
          <cell r="E405">
            <v>42992</v>
          </cell>
          <cell r="F405">
            <v>31</v>
          </cell>
          <cell r="G405" t="str">
            <v>Wien</v>
          </cell>
          <cell r="H405" t="str">
            <v>Österr</v>
          </cell>
          <cell r="I405" t="str">
            <v>KOLUPMARK</v>
          </cell>
          <cell r="J405" t="str">
            <v/>
          </cell>
          <cell r="K405">
            <v>4266</v>
          </cell>
          <cell r="N405" t="str">
            <v>I</v>
          </cell>
          <cell r="O405" t="str">
            <v>POL</v>
          </cell>
          <cell r="P405" t="str">
            <v>ARH</v>
          </cell>
          <cell r="Q405" t="str">
            <v>I</v>
          </cell>
          <cell r="R405" t="str">
            <v>POL</v>
          </cell>
          <cell r="S405" t="str">
            <v>ARH</v>
          </cell>
          <cell r="T405" t="str">
            <v>I</v>
          </cell>
          <cell r="U405" t="str">
            <v>POL</v>
          </cell>
          <cell r="V405" t="str">
            <v>ARH</v>
          </cell>
          <cell r="W405" t="str">
            <v>I</v>
          </cell>
          <cell r="X405" t="str">
            <v>POL</v>
          </cell>
          <cell r="Y405" t="str">
            <v>POL</v>
          </cell>
          <cell r="Z405" t="str">
            <v>I</v>
          </cell>
          <cell r="AA405" t="str">
            <v>POL</v>
          </cell>
          <cell r="AB405" t="str">
            <v>POL</v>
          </cell>
          <cell r="AC405" t="str">
            <v>I</v>
          </cell>
          <cell r="AD405" t="str">
            <v>POL</v>
          </cell>
          <cell r="AE405" t="str">
            <v>POL</v>
          </cell>
        </row>
        <row r="406">
          <cell r="A406">
            <v>392</v>
          </cell>
          <cell r="B406" t="str">
            <v>Spitzenberger Christopher</v>
          </cell>
          <cell r="C406" t="str">
            <v>M</v>
          </cell>
          <cell r="D406">
            <v>27972</v>
          </cell>
          <cell r="E406">
            <v>42947</v>
          </cell>
          <cell r="F406">
            <v>41</v>
          </cell>
          <cell r="G406" t="str">
            <v>Wien</v>
          </cell>
          <cell r="H406" t="str">
            <v>Österr</v>
          </cell>
          <cell r="I406" t="str">
            <v>SPITZCHRI</v>
          </cell>
          <cell r="J406" t="str">
            <v/>
          </cell>
          <cell r="K406">
            <v>3894</v>
          </cell>
          <cell r="N406" t="str">
            <v>I</v>
          </cell>
          <cell r="O406" t="str">
            <v>POL</v>
          </cell>
          <cell r="P406" t="str">
            <v>POL</v>
          </cell>
          <cell r="Q406" t="str">
            <v>I</v>
          </cell>
          <cell r="R406" t="str">
            <v>POL</v>
          </cell>
          <cell r="S406" t="str">
            <v>POL</v>
          </cell>
          <cell r="T406" t="str">
            <v>I</v>
          </cell>
          <cell r="U406" t="str">
            <v>POL</v>
          </cell>
          <cell r="V406" t="str">
            <v>POL</v>
          </cell>
          <cell r="W406" t="str">
            <v>I</v>
          </cell>
          <cell r="X406" t="str">
            <v>POL</v>
          </cell>
          <cell r="Y406" t="str">
            <v>POL</v>
          </cell>
          <cell r="Z406" t="str">
            <v>I</v>
          </cell>
          <cell r="AA406" t="str">
            <v>POL</v>
          </cell>
          <cell r="AB406" t="str">
            <v>POL</v>
          </cell>
          <cell r="AC406" t="str">
            <v>I</v>
          </cell>
          <cell r="AD406" t="str">
            <v>POL</v>
          </cell>
          <cell r="AE406" t="str">
            <v>POL</v>
          </cell>
        </row>
        <row r="407">
          <cell r="A407">
            <v>393</v>
          </cell>
          <cell r="B407" t="str">
            <v>Stoifl Alois</v>
          </cell>
          <cell r="C407" t="str">
            <v>M</v>
          </cell>
          <cell r="D407">
            <v>17339</v>
          </cell>
          <cell r="E407">
            <v>42907</v>
          </cell>
          <cell r="F407">
            <v>70</v>
          </cell>
          <cell r="G407" t="str">
            <v>Gmünd</v>
          </cell>
          <cell r="H407" t="str">
            <v>Österr</v>
          </cell>
          <cell r="I407" t="str">
            <v>STOIFALOI</v>
          </cell>
          <cell r="J407" t="str">
            <v/>
          </cell>
          <cell r="K407">
            <v>395</v>
          </cell>
          <cell r="N407" t="str">
            <v>I</v>
          </cell>
          <cell r="O407" t="str">
            <v>POL</v>
          </cell>
          <cell r="P407" t="str">
            <v>POL</v>
          </cell>
          <cell r="Q407" t="str">
            <v>I</v>
          </cell>
          <cell r="R407" t="str">
            <v>WLD</v>
          </cell>
          <cell r="S407" t="str">
            <v>WLD</v>
          </cell>
          <cell r="T407" t="str">
            <v>I</v>
          </cell>
          <cell r="U407" t="str">
            <v>POL</v>
          </cell>
          <cell r="V407" t="str">
            <v>POL</v>
          </cell>
          <cell r="W407" t="str">
            <v>I</v>
          </cell>
          <cell r="X407" t="str">
            <v>POL</v>
          </cell>
          <cell r="Y407" t="str">
            <v>POL</v>
          </cell>
          <cell r="Z407" t="str">
            <v>I</v>
          </cell>
          <cell r="AA407" t="str">
            <v>POL</v>
          </cell>
          <cell r="AB407" t="str">
            <v>POL</v>
          </cell>
          <cell r="AC407" t="str">
            <v>I</v>
          </cell>
          <cell r="AD407" t="str">
            <v>POL</v>
          </cell>
          <cell r="AE407" t="str">
            <v>POL</v>
          </cell>
        </row>
        <row r="408">
          <cell r="A408">
            <v>394</v>
          </cell>
          <cell r="B408" t="str">
            <v>Tischner Hans Peter</v>
          </cell>
          <cell r="C408" t="str">
            <v>M</v>
          </cell>
          <cell r="D408">
            <v>14630</v>
          </cell>
          <cell r="E408">
            <v>42755</v>
          </cell>
          <cell r="F408">
            <v>77</v>
          </cell>
          <cell r="G408" t="str">
            <v>Graz</v>
          </cell>
          <cell r="H408" t="str">
            <v>Österr</v>
          </cell>
          <cell r="I408" t="str">
            <v>TISCHHANS</v>
          </cell>
          <cell r="J408" t="str">
            <v/>
          </cell>
          <cell r="K408">
            <v>827</v>
          </cell>
          <cell r="N408" t="str">
            <v/>
          </cell>
          <cell r="O408" t="str">
            <v/>
          </cell>
          <cell r="P408" t="str">
            <v/>
          </cell>
          <cell r="Q408" t="str">
            <v/>
          </cell>
          <cell r="R408" t="str">
            <v/>
          </cell>
          <cell r="S408" t="str">
            <v/>
          </cell>
          <cell r="T408" t="str">
            <v/>
          </cell>
          <cell r="U408" t="str">
            <v/>
          </cell>
          <cell r="V408" t="str">
            <v/>
          </cell>
          <cell r="W408" t="str">
            <v>I</v>
          </cell>
          <cell r="X408" t="str">
            <v>POL</v>
          </cell>
          <cell r="Y408" t="str">
            <v>POL</v>
          </cell>
          <cell r="Z408" t="str">
            <v>I</v>
          </cell>
          <cell r="AA408" t="str">
            <v>POL</v>
          </cell>
          <cell r="AB408" t="str">
            <v>POL</v>
          </cell>
          <cell r="AC408" t="str">
            <v>I</v>
          </cell>
          <cell r="AD408" t="str">
            <v>POL</v>
          </cell>
          <cell r="AE408" t="str">
            <v>POL</v>
          </cell>
        </row>
        <row r="409">
          <cell r="A409">
            <v>395</v>
          </cell>
          <cell r="B409" t="str">
            <v>Aleksanjan Samvel</v>
          </cell>
          <cell r="C409" t="str">
            <v>M</v>
          </cell>
          <cell r="D409">
            <v>30581</v>
          </cell>
          <cell r="E409">
            <v>43000</v>
          </cell>
          <cell r="F409">
            <v>34</v>
          </cell>
          <cell r="G409" t="str">
            <v>Karabach</v>
          </cell>
          <cell r="H409" t="str">
            <v>Staatenlos</v>
          </cell>
          <cell r="I409" t="str">
            <v>ALEKSSAMV</v>
          </cell>
          <cell r="J409" t="str">
            <v/>
          </cell>
          <cell r="K409">
            <v>4271</v>
          </cell>
          <cell r="N409" t="str">
            <v>I</v>
          </cell>
          <cell r="O409" t="str">
            <v>VÖE</v>
          </cell>
          <cell r="P409" t="str">
            <v>VÖE</v>
          </cell>
          <cell r="Q409" t="str">
            <v>I</v>
          </cell>
          <cell r="R409" t="str">
            <v>VÖE</v>
          </cell>
          <cell r="S409" t="str">
            <v>VÖE</v>
          </cell>
          <cell r="T409" t="str">
            <v>I</v>
          </cell>
          <cell r="U409" t="str">
            <v>VÖE</v>
          </cell>
          <cell r="V409" t="str">
            <v>VÖE</v>
          </cell>
          <cell r="W409" t="str">
            <v>I</v>
          </cell>
          <cell r="X409" t="str">
            <v>VÖE</v>
          </cell>
          <cell r="Y409" t="str">
            <v>VÖE</v>
          </cell>
          <cell r="Z409" t="str">
            <v/>
          </cell>
          <cell r="AA409" t="str">
            <v/>
          </cell>
          <cell r="AB409" t="str">
            <v/>
          </cell>
          <cell r="AC409" t="str">
            <v>I</v>
          </cell>
          <cell r="AD409" t="str">
            <v>PSV</v>
          </cell>
          <cell r="AE409" t="str">
            <v>PSV</v>
          </cell>
        </row>
        <row r="410">
          <cell r="A410">
            <v>396</v>
          </cell>
          <cell r="B410" t="str">
            <v>Barazian Vahan</v>
          </cell>
          <cell r="C410" t="str">
            <v>M</v>
          </cell>
          <cell r="D410">
            <v>32709</v>
          </cell>
          <cell r="E410">
            <v>42936</v>
          </cell>
          <cell r="F410">
            <v>28</v>
          </cell>
          <cell r="G410" t="str">
            <v>Wien</v>
          </cell>
          <cell r="H410" t="str">
            <v>Österr</v>
          </cell>
          <cell r="I410" t="str">
            <v>BARAZVAHA</v>
          </cell>
          <cell r="J410" t="str">
            <v/>
          </cell>
          <cell r="K410">
            <v>4320</v>
          </cell>
          <cell r="N410" t="str">
            <v>I</v>
          </cell>
          <cell r="O410" t="str">
            <v>PSV</v>
          </cell>
          <cell r="P410" t="str">
            <v>PSV</v>
          </cell>
          <cell r="Q410" t="str">
            <v>I</v>
          </cell>
          <cell r="R410" t="str">
            <v>PSV</v>
          </cell>
          <cell r="S410" t="str">
            <v>PSV</v>
          </cell>
          <cell r="T410" t="str">
            <v>I</v>
          </cell>
          <cell r="U410" t="str">
            <v/>
          </cell>
          <cell r="V410" t="str">
            <v/>
          </cell>
          <cell r="W410" t="str">
            <v>I</v>
          </cell>
          <cell r="X410" t="str">
            <v>PSV</v>
          </cell>
          <cell r="Y410" t="str">
            <v>PSV</v>
          </cell>
          <cell r="Z410" t="str">
            <v>I</v>
          </cell>
          <cell r="AA410" t="str">
            <v>PSV</v>
          </cell>
          <cell r="AB410" t="str">
            <v/>
          </cell>
          <cell r="AC410" t="str">
            <v>I</v>
          </cell>
          <cell r="AD410" t="str">
            <v>PSV</v>
          </cell>
          <cell r="AE410" t="str">
            <v>PSV</v>
          </cell>
        </row>
        <row r="411">
          <cell r="A411">
            <v>397</v>
          </cell>
          <cell r="B411" t="str">
            <v>Barsegyan Arkadi</v>
          </cell>
          <cell r="C411" t="str">
            <v>M</v>
          </cell>
          <cell r="D411">
            <v>30561</v>
          </cell>
          <cell r="E411">
            <v>42980</v>
          </cell>
          <cell r="F411">
            <v>34</v>
          </cell>
          <cell r="G411" t="str">
            <v>Ejmiazin</v>
          </cell>
          <cell r="H411" t="str">
            <v>Armenien</v>
          </cell>
          <cell r="I411" t="str">
            <v>BARSEARKA</v>
          </cell>
          <cell r="J411" t="str">
            <v/>
          </cell>
          <cell r="K411">
            <v>4530</v>
          </cell>
          <cell r="N411" t="str">
            <v/>
          </cell>
          <cell r="O411" t="str">
            <v/>
          </cell>
          <cell r="P411" t="str">
            <v/>
          </cell>
          <cell r="Q411" t="str">
            <v/>
          </cell>
          <cell r="R411" t="str">
            <v/>
          </cell>
          <cell r="S411" t="str">
            <v/>
          </cell>
          <cell r="T411" t="str">
            <v/>
          </cell>
          <cell r="U411" t="str">
            <v/>
          </cell>
          <cell r="V411" t="str">
            <v/>
          </cell>
          <cell r="W411" t="str">
            <v/>
          </cell>
          <cell r="X411" t="str">
            <v/>
          </cell>
          <cell r="Y411" t="str">
            <v/>
          </cell>
          <cell r="Z411" t="str">
            <v/>
          </cell>
          <cell r="AA411" t="str">
            <v/>
          </cell>
          <cell r="AB411" t="str">
            <v/>
          </cell>
          <cell r="AC411" t="str">
            <v>I</v>
          </cell>
          <cell r="AD411" t="str">
            <v>PSV</v>
          </cell>
          <cell r="AE411" t="str">
            <v>PSV</v>
          </cell>
        </row>
        <row r="412">
          <cell r="A412">
            <v>398</v>
          </cell>
          <cell r="B412" t="str">
            <v>Dadour Georges Nöel</v>
          </cell>
          <cell r="C412" t="str">
            <v>M</v>
          </cell>
          <cell r="D412">
            <v>23014</v>
          </cell>
          <cell r="E412">
            <v>42738</v>
          </cell>
          <cell r="F412">
            <v>54</v>
          </cell>
          <cell r="G412" t="str">
            <v>Aleppo</v>
          </cell>
          <cell r="H412" t="str">
            <v>Österr</v>
          </cell>
          <cell r="I412" t="str">
            <v>DADOUGEOR</v>
          </cell>
          <cell r="J412" t="str">
            <v/>
          </cell>
          <cell r="K412">
            <v>3957</v>
          </cell>
          <cell r="N412" t="str">
            <v>I</v>
          </cell>
          <cell r="O412" t="str">
            <v>PSV</v>
          </cell>
          <cell r="P412" t="str">
            <v>PSV</v>
          </cell>
          <cell r="Q412" t="str">
            <v>I</v>
          </cell>
          <cell r="R412" t="str">
            <v>PSV</v>
          </cell>
          <cell r="S412" t="str">
            <v>PSV</v>
          </cell>
          <cell r="T412" t="str">
            <v>I</v>
          </cell>
          <cell r="U412" t="str">
            <v>PSV</v>
          </cell>
          <cell r="V412" t="str">
            <v>PSV</v>
          </cell>
          <cell r="W412" t="str">
            <v/>
          </cell>
          <cell r="X412" t="str">
            <v/>
          </cell>
          <cell r="Y412" t="str">
            <v/>
          </cell>
          <cell r="Z412" t="str">
            <v>I</v>
          </cell>
          <cell r="AA412" t="str">
            <v>PSV</v>
          </cell>
          <cell r="AB412" t="str">
            <v>PSV</v>
          </cell>
          <cell r="AC412" t="str">
            <v>I</v>
          </cell>
          <cell r="AD412" t="str">
            <v>PSV</v>
          </cell>
          <cell r="AE412" t="str">
            <v>PSV</v>
          </cell>
        </row>
        <row r="413">
          <cell r="A413">
            <v>399</v>
          </cell>
          <cell r="B413" t="str">
            <v>Kantaev Magomed</v>
          </cell>
          <cell r="C413" t="str">
            <v>M</v>
          </cell>
          <cell r="D413">
            <v>33639</v>
          </cell>
          <cell r="E413">
            <v>42771</v>
          </cell>
          <cell r="F413">
            <v>25</v>
          </cell>
          <cell r="G413" t="str">
            <v>Novye Atagi</v>
          </cell>
          <cell r="H413" t="str">
            <v>Staatenlos</v>
          </cell>
          <cell r="I413" t="str">
            <v>KANTAMAGO</v>
          </cell>
          <cell r="J413" t="str">
            <v/>
          </cell>
          <cell r="K413">
            <v>4428</v>
          </cell>
          <cell r="N413" t="str">
            <v/>
          </cell>
          <cell r="O413" t="str">
            <v/>
          </cell>
          <cell r="P413" t="str">
            <v/>
          </cell>
          <cell r="Q413" t="str">
            <v/>
          </cell>
          <cell r="R413" t="str">
            <v/>
          </cell>
          <cell r="S413" t="str">
            <v/>
          </cell>
          <cell r="T413" t="str">
            <v/>
          </cell>
          <cell r="U413" t="str">
            <v/>
          </cell>
          <cell r="V413" t="str">
            <v/>
          </cell>
          <cell r="W413" t="str">
            <v/>
          </cell>
          <cell r="X413" t="str">
            <v/>
          </cell>
          <cell r="Y413" t="str">
            <v/>
          </cell>
          <cell r="Z413" t="str">
            <v/>
          </cell>
          <cell r="AA413" t="str">
            <v/>
          </cell>
          <cell r="AB413" t="str">
            <v/>
          </cell>
          <cell r="AC413" t="str">
            <v>I</v>
          </cell>
          <cell r="AD413" t="str">
            <v>PSV</v>
          </cell>
          <cell r="AE413" t="str">
            <v>PSV</v>
          </cell>
        </row>
        <row r="414">
          <cell r="A414">
            <v>400</v>
          </cell>
          <cell r="B414" t="str">
            <v>Kantaev Magomed Sani</v>
          </cell>
          <cell r="C414" t="str">
            <v>M</v>
          </cell>
          <cell r="D414">
            <v>34182</v>
          </cell>
          <cell r="E414">
            <v>42948</v>
          </cell>
          <cell r="F414">
            <v>24</v>
          </cell>
          <cell r="G414" t="str">
            <v>Grozny</v>
          </cell>
          <cell r="H414" t="str">
            <v>Staatenlos</v>
          </cell>
          <cell r="I414" t="str">
            <v>KANTAMAGS</v>
          </cell>
          <cell r="J414" t="str">
            <v/>
          </cell>
          <cell r="K414">
            <v>4482</v>
          </cell>
          <cell r="N414" t="str">
            <v/>
          </cell>
          <cell r="O414" t="str">
            <v/>
          </cell>
          <cell r="P414" t="str">
            <v/>
          </cell>
          <cell r="Q414" t="str">
            <v/>
          </cell>
          <cell r="R414" t="str">
            <v/>
          </cell>
          <cell r="S414" t="str">
            <v/>
          </cell>
          <cell r="T414" t="str">
            <v/>
          </cell>
          <cell r="U414" t="str">
            <v/>
          </cell>
          <cell r="V414" t="str">
            <v/>
          </cell>
          <cell r="W414" t="str">
            <v/>
          </cell>
          <cell r="X414" t="str">
            <v/>
          </cell>
          <cell r="Y414" t="str">
            <v/>
          </cell>
          <cell r="Z414" t="str">
            <v/>
          </cell>
          <cell r="AA414" t="str">
            <v/>
          </cell>
          <cell r="AB414" t="str">
            <v/>
          </cell>
          <cell r="AC414" t="str">
            <v>I</v>
          </cell>
          <cell r="AD414" t="str">
            <v>PSV</v>
          </cell>
          <cell r="AE414" t="str">
            <v>PSV</v>
          </cell>
        </row>
        <row r="415">
          <cell r="A415">
            <v>401</v>
          </cell>
          <cell r="B415" t="str">
            <v>Korsalka Lukas</v>
          </cell>
          <cell r="C415" t="str">
            <v>M</v>
          </cell>
          <cell r="D415">
            <v>35072</v>
          </cell>
          <cell r="E415">
            <v>42743</v>
          </cell>
          <cell r="F415">
            <v>21</v>
          </cell>
          <cell r="G415" t="str">
            <v>Wien</v>
          </cell>
          <cell r="H415" t="str">
            <v>Österr</v>
          </cell>
          <cell r="I415" t="str">
            <v>KORSALUKA</v>
          </cell>
          <cell r="J415" t="str">
            <v>M295</v>
          </cell>
          <cell r="K415">
            <v>4640</v>
          </cell>
          <cell r="N415" t="str">
            <v/>
          </cell>
          <cell r="O415" t="str">
            <v/>
          </cell>
          <cell r="P415" t="str">
            <v/>
          </cell>
          <cell r="Q415" t="str">
            <v/>
          </cell>
          <cell r="R415" t="str">
            <v/>
          </cell>
          <cell r="S415" t="str">
            <v/>
          </cell>
          <cell r="T415" t="str">
            <v/>
          </cell>
          <cell r="U415" t="str">
            <v/>
          </cell>
          <cell r="V415" t="str">
            <v/>
          </cell>
          <cell r="W415" t="str">
            <v/>
          </cell>
          <cell r="X415" t="str">
            <v/>
          </cell>
          <cell r="Y415" t="str">
            <v/>
          </cell>
          <cell r="Z415" t="str">
            <v>I</v>
          </cell>
          <cell r="AA415" t="str">
            <v>PSV</v>
          </cell>
          <cell r="AB415" t="str">
            <v>PSV</v>
          </cell>
          <cell r="AC415" t="str">
            <v>I</v>
          </cell>
          <cell r="AD415" t="str">
            <v>PSV</v>
          </cell>
          <cell r="AE415" t="str">
            <v>PSV</v>
          </cell>
        </row>
        <row r="416">
          <cell r="A416">
            <v>402</v>
          </cell>
          <cell r="B416" t="str">
            <v>Martirosjan Sargis</v>
          </cell>
          <cell r="C416" t="str">
            <v>M</v>
          </cell>
          <cell r="D416">
            <v>31669</v>
          </cell>
          <cell r="E416">
            <v>42992</v>
          </cell>
          <cell r="F416">
            <v>31</v>
          </cell>
          <cell r="G416" t="str">
            <v>Ecmiaolzin</v>
          </cell>
          <cell r="H416" t="str">
            <v>Armenien</v>
          </cell>
          <cell r="I416" t="str">
            <v>MARTISARG</v>
          </cell>
          <cell r="J416" t="str">
            <v/>
          </cell>
          <cell r="K416">
            <v>4447</v>
          </cell>
          <cell r="N416" t="str">
            <v>I</v>
          </cell>
          <cell r="O416" t="str">
            <v>VÖE</v>
          </cell>
          <cell r="P416" t="str">
            <v>VÖE</v>
          </cell>
          <cell r="Q416" t="str">
            <v>I</v>
          </cell>
          <cell r="R416" t="str">
            <v>BAD</v>
          </cell>
          <cell r="S416" t="str">
            <v>VÖE</v>
          </cell>
          <cell r="T416" t="str">
            <v>G</v>
          </cell>
          <cell r="U416" t="str">
            <v>BAD</v>
          </cell>
          <cell r="V416" t="str">
            <v>VÖE</v>
          </cell>
          <cell r="W416" t="str">
            <v>G</v>
          </cell>
          <cell r="X416" t="str">
            <v>BAD</v>
          </cell>
          <cell r="Y416" t="str">
            <v>BAD</v>
          </cell>
          <cell r="Z416" t="str">
            <v>G</v>
          </cell>
          <cell r="AA416" t="str">
            <v>BAD</v>
          </cell>
          <cell r="AB416" t="str">
            <v>BAD</v>
          </cell>
          <cell r="AC416" t="str">
            <v>I</v>
          </cell>
          <cell r="AD416" t="str">
            <v>PSV</v>
          </cell>
          <cell r="AE416" t="str">
            <v>PSV</v>
          </cell>
        </row>
        <row r="417">
          <cell r="A417">
            <v>403</v>
          </cell>
          <cell r="B417" t="str">
            <v>Nazarian Edvard</v>
          </cell>
          <cell r="C417" t="str">
            <v>M</v>
          </cell>
          <cell r="D417">
            <v>31382</v>
          </cell>
          <cell r="E417">
            <v>43070</v>
          </cell>
          <cell r="F417">
            <v>32</v>
          </cell>
          <cell r="G417" t="str">
            <v>Leninakan/Armenien</v>
          </cell>
          <cell r="H417" t="str">
            <v>Österr/Armenien</v>
          </cell>
          <cell r="I417" t="str">
            <v>NAZAREDVA</v>
          </cell>
          <cell r="J417" t="str">
            <v/>
          </cell>
          <cell r="K417">
            <v>4146</v>
          </cell>
          <cell r="N417" t="str">
            <v>I</v>
          </cell>
          <cell r="O417" t="str">
            <v>VÖE</v>
          </cell>
          <cell r="P417" t="str">
            <v>VÖE</v>
          </cell>
          <cell r="Q417" t="str">
            <v>I</v>
          </cell>
          <cell r="R417" t="str">
            <v>VÖE</v>
          </cell>
          <cell r="S417" t="str">
            <v>VÖE</v>
          </cell>
          <cell r="T417" t="str">
            <v>I</v>
          </cell>
          <cell r="U417" t="str">
            <v>VÖE</v>
          </cell>
          <cell r="V417" t="str">
            <v>VÖE</v>
          </cell>
          <cell r="W417" t="str">
            <v>I</v>
          </cell>
          <cell r="X417" t="str">
            <v>VÖE</v>
          </cell>
          <cell r="Y417" t="str">
            <v>VÖE</v>
          </cell>
          <cell r="Z417" t="str">
            <v>I</v>
          </cell>
          <cell r="AA417" t="str">
            <v>VÖE</v>
          </cell>
          <cell r="AB417" t="str">
            <v>VÖE</v>
          </cell>
          <cell r="AC417" t="str">
            <v>I</v>
          </cell>
          <cell r="AD417" t="str">
            <v>PSV</v>
          </cell>
          <cell r="AE417" t="str">
            <v>PSV</v>
          </cell>
        </row>
        <row r="418">
          <cell r="A418">
            <v>404</v>
          </cell>
          <cell r="B418" t="str">
            <v>Szilagyi Jozsef</v>
          </cell>
          <cell r="C418" t="str">
            <v>M</v>
          </cell>
          <cell r="D418">
            <v>26072</v>
          </cell>
          <cell r="E418">
            <v>42874</v>
          </cell>
          <cell r="F418">
            <v>46</v>
          </cell>
          <cell r="G418" t="str">
            <v>Budapest</v>
          </cell>
          <cell r="H418" t="str">
            <v>Ungarn</v>
          </cell>
          <cell r="I418" t="str">
            <v>SZILAJOZS</v>
          </cell>
          <cell r="J418" t="str">
            <v/>
          </cell>
          <cell r="K418">
            <v>4029</v>
          </cell>
          <cell r="N418" t="str">
            <v/>
          </cell>
          <cell r="O418" t="str">
            <v/>
          </cell>
          <cell r="P418" t="str">
            <v/>
          </cell>
          <cell r="Q418" t="str">
            <v/>
          </cell>
          <cell r="R418" t="str">
            <v/>
          </cell>
          <cell r="S418" t="str">
            <v/>
          </cell>
          <cell r="T418" t="str">
            <v/>
          </cell>
          <cell r="U418" t="str">
            <v/>
          </cell>
          <cell r="V418" t="str">
            <v/>
          </cell>
          <cell r="W418" t="str">
            <v/>
          </cell>
          <cell r="X418" t="str">
            <v/>
          </cell>
          <cell r="Y418" t="str">
            <v/>
          </cell>
          <cell r="Z418" t="str">
            <v>A </v>
          </cell>
          <cell r="AA418" t="str">
            <v>Sede</v>
          </cell>
          <cell r="AB418" t="str">
            <v>Sede</v>
          </cell>
          <cell r="AC418" t="str">
            <v>A/L</v>
          </cell>
          <cell r="AD418" t="str">
            <v>PSV</v>
          </cell>
          <cell r="AE418" t="str">
            <v>PSV</v>
          </cell>
        </row>
        <row r="419">
          <cell r="A419">
            <v>405</v>
          </cell>
          <cell r="B419" t="str">
            <v>Tachaev Ruslan</v>
          </cell>
          <cell r="C419" t="str">
            <v>M</v>
          </cell>
          <cell r="D419">
            <v>22338</v>
          </cell>
          <cell r="E419">
            <v>42792</v>
          </cell>
          <cell r="F419">
            <v>56</v>
          </cell>
          <cell r="G419" t="str">
            <v>Russland</v>
          </cell>
          <cell r="H419" t="str">
            <v>Russische Föderation</v>
          </cell>
          <cell r="I419" t="str">
            <v>TACHARUSL</v>
          </cell>
          <cell r="J419" t="str">
            <v/>
          </cell>
          <cell r="K419">
            <v>4344</v>
          </cell>
          <cell r="N419" t="str">
            <v>G</v>
          </cell>
          <cell r="O419" t="str">
            <v>PSV</v>
          </cell>
          <cell r="P419" t="str">
            <v>PSV</v>
          </cell>
          <cell r="Q419" t="str">
            <v>G</v>
          </cell>
          <cell r="R419" t="str">
            <v>PSV</v>
          </cell>
          <cell r="S419" t="str">
            <v>PSV</v>
          </cell>
          <cell r="T419" t="str">
            <v>G</v>
          </cell>
          <cell r="U419" t="str">
            <v>PSV</v>
          </cell>
          <cell r="V419" t="str">
            <v>PSV</v>
          </cell>
          <cell r="W419" t="str">
            <v>G</v>
          </cell>
          <cell r="X419" t="str">
            <v>PSV</v>
          </cell>
          <cell r="Y419" t="str">
            <v>PSV</v>
          </cell>
          <cell r="Z419" t="str">
            <v>G</v>
          </cell>
          <cell r="AA419" t="str">
            <v>PSV</v>
          </cell>
          <cell r="AB419" t="str">
            <v>PSV</v>
          </cell>
          <cell r="AC419" t="str">
            <v>I</v>
          </cell>
          <cell r="AD419" t="str">
            <v>PSV</v>
          </cell>
          <cell r="AE419" t="str">
            <v>PSV</v>
          </cell>
        </row>
        <row r="420">
          <cell r="A420">
            <v>406</v>
          </cell>
          <cell r="B420" t="str">
            <v>Graner Zoltan</v>
          </cell>
          <cell r="C420" t="str">
            <v>M</v>
          </cell>
          <cell r="D420">
            <v>31075</v>
          </cell>
          <cell r="E420">
            <v>42763</v>
          </cell>
          <cell r="F420">
            <v>32</v>
          </cell>
          <cell r="G420" t="str">
            <v>Budapest</v>
          </cell>
          <cell r="H420" t="str">
            <v>Ungarn</v>
          </cell>
          <cell r="I420" t="str">
            <v>GRANEZOLT</v>
          </cell>
          <cell r="J420" t="str">
            <v/>
          </cell>
          <cell r="K420">
            <v>4676</v>
          </cell>
          <cell r="N420" t="str">
            <v/>
          </cell>
          <cell r="O420" t="str">
            <v/>
          </cell>
          <cell r="P420" t="str">
            <v/>
          </cell>
          <cell r="Q420" t="str">
            <v/>
          </cell>
          <cell r="R420" t="str">
            <v/>
          </cell>
          <cell r="S420" t="str">
            <v/>
          </cell>
          <cell r="T420" t="str">
            <v/>
          </cell>
          <cell r="U420" t="str">
            <v/>
          </cell>
          <cell r="V420" t="str">
            <v/>
          </cell>
          <cell r="W420" t="str">
            <v/>
          </cell>
          <cell r="X420" t="str">
            <v/>
          </cell>
          <cell r="Y420" t="str">
            <v/>
          </cell>
          <cell r="Z420" t="str">
            <v>A </v>
          </cell>
          <cell r="AA420" t="str">
            <v>Sede</v>
          </cell>
          <cell r="AB420" t="str">
            <v>Sede</v>
          </cell>
          <cell r="AC420" t="str">
            <v>A </v>
          </cell>
          <cell r="AD420" t="str">
            <v>Sede</v>
          </cell>
          <cell r="AE420" t="str">
            <v>Sede</v>
          </cell>
        </row>
        <row r="421">
          <cell r="A421">
            <v>407</v>
          </cell>
          <cell r="B421" t="str">
            <v>Kovacs Zoltan</v>
          </cell>
          <cell r="C421" t="str">
            <v>M</v>
          </cell>
          <cell r="D421">
            <v>28361</v>
          </cell>
          <cell r="E421">
            <v>42971</v>
          </cell>
          <cell r="F421">
            <v>40</v>
          </cell>
          <cell r="G421" t="str">
            <v>Budapest</v>
          </cell>
          <cell r="H421" t="str">
            <v>Ungarn</v>
          </cell>
          <cell r="I421" t="str">
            <v>KOVACZOLT</v>
          </cell>
          <cell r="J421" t="str">
            <v/>
          </cell>
          <cell r="K421">
            <v>4675</v>
          </cell>
          <cell r="N421" t="str">
            <v/>
          </cell>
          <cell r="O421" t="str">
            <v/>
          </cell>
          <cell r="P421" t="str">
            <v/>
          </cell>
          <cell r="Q421" t="str">
            <v/>
          </cell>
          <cell r="R421" t="str">
            <v/>
          </cell>
          <cell r="S421" t="str">
            <v/>
          </cell>
          <cell r="T421" t="str">
            <v/>
          </cell>
          <cell r="U421" t="str">
            <v/>
          </cell>
          <cell r="V421" t="str">
            <v/>
          </cell>
          <cell r="W421" t="str">
            <v/>
          </cell>
          <cell r="X421" t="str">
            <v/>
          </cell>
          <cell r="Y421" t="str">
            <v/>
          </cell>
          <cell r="Z421" t="str">
            <v>A </v>
          </cell>
          <cell r="AA421" t="str">
            <v>Sede</v>
          </cell>
          <cell r="AB421" t="str">
            <v>Sede</v>
          </cell>
          <cell r="AC421" t="str">
            <v>A </v>
          </cell>
          <cell r="AD421" t="str">
            <v>Sede</v>
          </cell>
          <cell r="AE421" t="str">
            <v>Sede</v>
          </cell>
        </row>
        <row r="422">
          <cell r="A422">
            <v>408</v>
          </cell>
          <cell r="B422" t="str">
            <v>Marton Endre</v>
          </cell>
          <cell r="C422" t="str">
            <v>M</v>
          </cell>
          <cell r="D422">
            <v>26149</v>
          </cell>
          <cell r="E422">
            <v>42951</v>
          </cell>
          <cell r="F422">
            <v>46</v>
          </cell>
          <cell r="G422" t="str">
            <v>Budapest</v>
          </cell>
          <cell r="H422" t="str">
            <v>Ungarn</v>
          </cell>
          <cell r="I422" t="str">
            <v>MARTOENDR</v>
          </cell>
          <cell r="J422" t="str">
            <v/>
          </cell>
          <cell r="K422">
            <v>4672</v>
          </cell>
          <cell r="N422" t="str">
            <v/>
          </cell>
          <cell r="O422" t="str">
            <v/>
          </cell>
          <cell r="P422" t="str">
            <v/>
          </cell>
          <cell r="Q422" t="str">
            <v/>
          </cell>
          <cell r="R422" t="str">
            <v/>
          </cell>
          <cell r="S422" t="str">
            <v/>
          </cell>
          <cell r="T422" t="str">
            <v/>
          </cell>
          <cell r="U422" t="str">
            <v/>
          </cell>
          <cell r="V422" t="str">
            <v/>
          </cell>
          <cell r="W422" t="str">
            <v/>
          </cell>
          <cell r="X422" t="str">
            <v/>
          </cell>
          <cell r="Y422" t="str">
            <v/>
          </cell>
          <cell r="Z422" t="str">
            <v>A </v>
          </cell>
          <cell r="AA422" t="str">
            <v>Sede</v>
          </cell>
          <cell r="AB422" t="str">
            <v>Sede</v>
          </cell>
          <cell r="AC422" t="str">
            <v>A </v>
          </cell>
          <cell r="AD422" t="str">
            <v>Sede</v>
          </cell>
          <cell r="AE422" t="str">
            <v>Sede</v>
          </cell>
        </row>
        <row r="423">
          <cell r="A423">
            <v>409</v>
          </cell>
          <cell r="B423" t="str">
            <v>Mernyo Janos</v>
          </cell>
          <cell r="C423" t="str">
            <v>M</v>
          </cell>
          <cell r="D423">
            <v>26280</v>
          </cell>
          <cell r="E423">
            <v>42717</v>
          </cell>
          <cell r="F423">
            <v>45</v>
          </cell>
          <cell r="G423" t="str">
            <v>Budapest</v>
          </cell>
          <cell r="H423" t="str">
            <v>Ungarn</v>
          </cell>
          <cell r="I423" t="str">
            <v>MERNYJANO</v>
          </cell>
          <cell r="J423" t="str">
            <v/>
          </cell>
          <cell r="K423">
            <v>4673</v>
          </cell>
          <cell r="N423" t="str">
            <v/>
          </cell>
          <cell r="O423" t="str">
            <v/>
          </cell>
          <cell r="P423" t="str">
            <v/>
          </cell>
          <cell r="Q423" t="str">
            <v/>
          </cell>
          <cell r="R423" t="str">
            <v/>
          </cell>
          <cell r="S423" t="str">
            <v/>
          </cell>
          <cell r="T423" t="str">
            <v/>
          </cell>
          <cell r="U423" t="str">
            <v/>
          </cell>
          <cell r="V423" t="str">
            <v/>
          </cell>
          <cell r="W423" t="str">
            <v/>
          </cell>
          <cell r="X423" t="str">
            <v/>
          </cell>
          <cell r="Y423" t="str">
            <v/>
          </cell>
          <cell r="Z423" t="str">
            <v/>
          </cell>
          <cell r="AA423" t="str">
            <v/>
          </cell>
          <cell r="AB423" t="str">
            <v/>
          </cell>
          <cell r="AC423" t="str">
            <v>A </v>
          </cell>
          <cell r="AD423" t="str">
            <v>Sede</v>
          </cell>
          <cell r="AE423" t="str">
            <v>Sede</v>
          </cell>
        </row>
        <row r="424">
          <cell r="A424">
            <v>410</v>
          </cell>
          <cell r="B424" t="str">
            <v>Meszaros Istvan</v>
          </cell>
          <cell r="C424" t="str">
            <v>M</v>
          </cell>
          <cell r="D424">
            <v>24802</v>
          </cell>
          <cell r="E424">
            <v>43065</v>
          </cell>
          <cell r="F424">
            <v>50</v>
          </cell>
          <cell r="G424" t="str">
            <v>Budapest</v>
          </cell>
          <cell r="H424" t="str">
            <v>Ungarn</v>
          </cell>
          <cell r="I424" t="str">
            <v>MESZAISTV</v>
          </cell>
          <cell r="J424" t="str">
            <v/>
          </cell>
          <cell r="K424">
            <v>4671</v>
          </cell>
          <cell r="N424" t="str">
            <v/>
          </cell>
          <cell r="O424" t="str">
            <v/>
          </cell>
          <cell r="P424" t="str">
            <v/>
          </cell>
          <cell r="Q424" t="str">
            <v/>
          </cell>
          <cell r="R424" t="str">
            <v/>
          </cell>
          <cell r="S424" t="str">
            <v/>
          </cell>
          <cell r="T424" t="str">
            <v/>
          </cell>
          <cell r="U424" t="str">
            <v/>
          </cell>
          <cell r="V424" t="str">
            <v/>
          </cell>
          <cell r="W424" t="str">
            <v/>
          </cell>
          <cell r="X424" t="str">
            <v/>
          </cell>
          <cell r="Y424" t="str">
            <v/>
          </cell>
          <cell r="Z424" t="str">
            <v/>
          </cell>
          <cell r="AA424" t="str">
            <v/>
          </cell>
          <cell r="AB424" t="str">
            <v/>
          </cell>
          <cell r="AC424" t="str">
            <v>A </v>
          </cell>
          <cell r="AD424" t="str">
            <v>Sede</v>
          </cell>
          <cell r="AE424" t="str">
            <v>Sede</v>
          </cell>
        </row>
        <row r="425">
          <cell r="A425">
            <v>411</v>
          </cell>
          <cell r="B425" t="str">
            <v>Molnar Gabor</v>
          </cell>
          <cell r="C425" t="str">
            <v>M</v>
          </cell>
          <cell r="D425">
            <v>26386</v>
          </cell>
          <cell r="E425">
            <v>42822</v>
          </cell>
          <cell r="F425">
            <v>45</v>
          </cell>
          <cell r="G425" t="str">
            <v>Budapest</v>
          </cell>
          <cell r="H425" t="str">
            <v>Ungarn</v>
          </cell>
          <cell r="I425" t="str">
            <v>MOLNAGABO</v>
          </cell>
          <cell r="J425" t="str">
            <v/>
          </cell>
          <cell r="K425">
            <v>4674</v>
          </cell>
          <cell r="N425" t="str">
            <v/>
          </cell>
          <cell r="O425" t="str">
            <v/>
          </cell>
          <cell r="P425" t="str">
            <v/>
          </cell>
          <cell r="Q425" t="str">
            <v/>
          </cell>
          <cell r="R425" t="str">
            <v/>
          </cell>
          <cell r="S425" t="str">
            <v/>
          </cell>
          <cell r="T425" t="str">
            <v/>
          </cell>
          <cell r="U425" t="str">
            <v/>
          </cell>
          <cell r="V425" t="str">
            <v/>
          </cell>
          <cell r="W425" t="str">
            <v/>
          </cell>
          <cell r="X425" t="str">
            <v/>
          </cell>
          <cell r="Y425" t="str">
            <v/>
          </cell>
          <cell r="Z425" t="str">
            <v>A </v>
          </cell>
          <cell r="AA425" t="str">
            <v>Sede</v>
          </cell>
          <cell r="AB425" t="str">
            <v>Sede</v>
          </cell>
          <cell r="AC425" t="str">
            <v>A </v>
          </cell>
          <cell r="AD425" t="str">
            <v>Sede</v>
          </cell>
          <cell r="AE425" t="str">
            <v>Sede</v>
          </cell>
        </row>
        <row r="426">
          <cell r="A426">
            <v>412</v>
          </cell>
          <cell r="B426" t="str">
            <v>Simon Aron</v>
          </cell>
          <cell r="C426" t="str">
            <v>M</v>
          </cell>
          <cell r="D426">
            <v>34841</v>
          </cell>
          <cell r="E426">
            <v>42877</v>
          </cell>
          <cell r="F426">
            <v>22</v>
          </cell>
          <cell r="G426" t="str">
            <v>Szabadszallas</v>
          </cell>
          <cell r="H426" t="str">
            <v>Ungarn</v>
          </cell>
          <cell r="I426" t="str">
            <v>SIMONARON</v>
          </cell>
          <cell r="J426" t="str">
            <v/>
          </cell>
          <cell r="K426">
            <v>4677</v>
          </cell>
          <cell r="N426" t="str">
            <v/>
          </cell>
          <cell r="O426" t="str">
            <v/>
          </cell>
          <cell r="P426" t="str">
            <v/>
          </cell>
          <cell r="Q426" t="str">
            <v/>
          </cell>
          <cell r="R426" t="str">
            <v/>
          </cell>
          <cell r="S426" t="str">
            <v/>
          </cell>
          <cell r="T426" t="str">
            <v/>
          </cell>
          <cell r="U426" t="str">
            <v/>
          </cell>
          <cell r="V426" t="str">
            <v/>
          </cell>
          <cell r="W426" t="str">
            <v/>
          </cell>
          <cell r="X426" t="str">
            <v/>
          </cell>
          <cell r="Y426" t="str">
            <v/>
          </cell>
          <cell r="Z426" t="str">
            <v>A </v>
          </cell>
          <cell r="AA426" t="str">
            <v>Sede</v>
          </cell>
          <cell r="AB426" t="str">
            <v>Sede</v>
          </cell>
          <cell r="AC426" t="str">
            <v>A </v>
          </cell>
          <cell r="AD426" t="str">
            <v>Sede</v>
          </cell>
          <cell r="AE426" t="str">
            <v>Sede</v>
          </cell>
        </row>
        <row r="427">
          <cell r="A427">
            <v>413</v>
          </cell>
          <cell r="B427" t="str">
            <v>Szabo Sliczni Norbert</v>
          </cell>
          <cell r="C427" t="str">
            <v>M</v>
          </cell>
          <cell r="D427">
            <v>34596</v>
          </cell>
          <cell r="E427">
            <v>42997</v>
          </cell>
          <cell r="F427">
            <v>23</v>
          </cell>
          <cell r="G427" t="str">
            <v>Budapest</v>
          </cell>
          <cell r="H427" t="str">
            <v>Ungarn</v>
          </cell>
          <cell r="I427" t="str">
            <v>SZABOSLIC</v>
          </cell>
          <cell r="J427" t="str">
            <v/>
          </cell>
          <cell r="K427">
            <v>4678</v>
          </cell>
          <cell r="N427" t="str">
            <v/>
          </cell>
          <cell r="O427" t="str">
            <v/>
          </cell>
          <cell r="P427" t="str">
            <v/>
          </cell>
          <cell r="Q427" t="str">
            <v/>
          </cell>
          <cell r="R427" t="str">
            <v/>
          </cell>
          <cell r="S427" t="str">
            <v/>
          </cell>
          <cell r="T427" t="str">
            <v/>
          </cell>
          <cell r="U427" t="str">
            <v/>
          </cell>
          <cell r="V427" t="str">
            <v/>
          </cell>
          <cell r="W427" t="str">
            <v/>
          </cell>
          <cell r="X427" t="str">
            <v/>
          </cell>
          <cell r="Y427" t="str">
            <v/>
          </cell>
          <cell r="Z427" t="str">
            <v>A </v>
          </cell>
          <cell r="AA427" t="str">
            <v>Sede</v>
          </cell>
          <cell r="AB427" t="str">
            <v>Sede</v>
          </cell>
          <cell r="AC427" t="str">
            <v>A </v>
          </cell>
          <cell r="AD427" t="str">
            <v>Sede</v>
          </cell>
          <cell r="AE427" t="str">
            <v>Sede</v>
          </cell>
        </row>
        <row r="428">
          <cell r="A428">
            <v>414</v>
          </cell>
          <cell r="B428" t="str">
            <v>Barkoczi Csaba</v>
          </cell>
          <cell r="C428" t="str">
            <v>M</v>
          </cell>
          <cell r="D428">
            <v>28970</v>
          </cell>
          <cell r="E428">
            <v>42850</v>
          </cell>
          <cell r="F428">
            <v>38</v>
          </cell>
          <cell r="G428" t="str">
            <v>Miskolc</v>
          </cell>
          <cell r="H428" t="str">
            <v>Ungarn</v>
          </cell>
          <cell r="I428" t="str">
            <v>BARKOCSAB</v>
          </cell>
          <cell r="J428" t="str">
            <v/>
          </cell>
          <cell r="K428">
            <v>4680</v>
          </cell>
          <cell r="N428" t="str">
            <v/>
          </cell>
          <cell r="O428" t="str">
            <v/>
          </cell>
          <cell r="P428" t="str">
            <v/>
          </cell>
          <cell r="Q428" t="str">
            <v/>
          </cell>
          <cell r="R428" t="str">
            <v/>
          </cell>
          <cell r="S428" t="str">
            <v/>
          </cell>
          <cell r="T428" t="str">
            <v/>
          </cell>
          <cell r="U428" t="str">
            <v/>
          </cell>
          <cell r="V428" t="str">
            <v/>
          </cell>
          <cell r="W428" t="str">
            <v/>
          </cell>
          <cell r="X428" t="str">
            <v/>
          </cell>
          <cell r="Y428" t="str">
            <v/>
          </cell>
          <cell r="Z428" t="str">
            <v/>
          </cell>
          <cell r="AA428" t="str">
            <v/>
          </cell>
          <cell r="AB428" t="str">
            <v/>
          </cell>
          <cell r="AC428" t="str">
            <v>A </v>
          </cell>
          <cell r="AD428" t="str">
            <v>MAFC</v>
          </cell>
          <cell r="AE428" t="str">
            <v>MAFC</v>
          </cell>
        </row>
        <row r="429">
          <cell r="A429">
            <v>415</v>
          </cell>
          <cell r="B429" t="str">
            <v>Földi Tamas</v>
          </cell>
          <cell r="C429" t="str">
            <v>M</v>
          </cell>
          <cell r="D429">
            <v>31337</v>
          </cell>
          <cell r="E429">
            <v>43025</v>
          </cell>
          <cell r="F429">
            <v>32</v>
          </cell>
          <cell r="G429" t="str">
            <v>Kazincbarcika</v>
          </cell>
          <cell r="H429" t="str">
            <v>Ungarn</v>
          </cell>
          <cell r="I429" t="str">
            <v>FÖLDITAMA</v>
          </cell>
          <cell r="J429" t="str">
            <v/>
          </cell>
          <cell r="K429">
            <v>4682</v>
          </cell>
          <cell r="N429" t="str">
            <v/>
          </cell>
          <cell r="O429" t="str">
            <v/>
          </cell>
          <cell r="P429" t="str">
            <v/>
          </cell>
          <cell r="Q429" t="str">
            <v/>
          </cell>
          <cell r="R429" t="str">
            <v/>
          </cell>
          <cell r="S429" t="str">
            <v/>
          </cell>
          <cell r="T429" t="str">
            <v/>
          </cell>
          <cell r="U429" t="str">
            <v/>
          </cell>
          <cell r="V429" t="str">
            <v/>
          </cell>
          <cell r="W429" t="str">
            <v/>
          </cell>
          <cell r="X429" t="str">
            <v/>
          </cell>
          <cell r="Y429" t="str">
            <v/>
          </cell>
          <cell r="Z429" t="str">
            <v>A </v>
          </cell>
          <cell r="AA429" t="str">
            <v>MAFC</v>
          </cell>
          <cell r="AB429" t="str">
            <v>MAFC</v>
          </cell>
          <cell r="AC429" t="str">
            <v>A </v>
          </cell>
          <cell r="AD429" t="str">
            <v>MAFC</v>
          </cell>
          <cell r="AE429" t="str">
            <v>MAFC</v>
          </cell>
        </row>
        <row r="430">
          <cell r="A430">
            <v>416</v>
          </cell>
          <cell r="B430" t="str">
            <v>Sarkany Zoltan</v>
          </cell>
          <cell r="C430" t="str">
            <v>M</v>
          </cell>
          <cell r="D430">
            <v>31723</v>
          </cell>
          <cell r="E430">
            <v>43046</v>
          </cell>
          <cell r="F430">
            <v>31</v>
          </cell>
          <cell r="G430" t="str">
            <v>Budapest</v>
          </cell>
          <cell r="H430" t="str">
            <v>Ungarn</v>
          </cell>
          <cell r="I430" t="str">
            <v>SARKAZOLT</v>
          </cell>
          <cell r="J430" t="str">
            <v/>
          </cell>
          <cell r="K430">
            <v>4683</v>
          </cell>
          <cell r="N430" t="str">
            <v/>
          </cell>
          <cell r="O430" t="str">
            <v/>
          </cell>
          <cell r="P430" t="str">
            <v/>
          </cell>
          <cell r="Q430" t="str">
            <v/>
          </cell>
          <cell r="R430" t="str">
            <v/>
          </cell>
          <cell r="S430" t="str">
            <v/>
          </cell>
          <cell r="T430" t="str">
            <v/>
          </cell>
          <cell r="U430" t="str">
            <v/>
          </cell>
          <cell r="V430" t="str">
            <v/>
          </cell>
          <cell r="W430" t="str">
            <v/>
          </cell>
          <cell r="X430" t="str">
            <v/>
          </cell>
          <cell r="Y430" t="str">
            <v/>
          </cell>
          <cell r="Z430" t="str">
            <v>A</v>
          </cell>
          <cell r="AA430" t="str">
            <v>MAFC</v>
          </cell>
          <cell r="AB430" t="str">
            <v>MAFC</v>
          </cell>
          <cell r="AC430" t="str">
            <v>A </v>
          </cell>
          <cell r="AD430" t="str">
            <v>MAFC</v>
          </cell>
          <cell r="AE430" t="str">
            <v>MAFC</v>
          </cell>
        </row>
        <row r="431">
          <cell r="A431">
            <v>417</v>
          </cell>
          <cell r="B431" t="str">
            <v>Szegszardi Bence</v>
          </cell>
          <cell r="C431" t="str">
            <v>M</v>
          </cell>
          <cell r="D431">
            <v>29704</v>
          </cell>
          <cell r="E431">
            <v>42853</v>
          </cell>
          <cell r="F431">
            <v>36</v>
          </cell>
          <cell r="G431" t="str">
            <v>Budapest</v>
          </cell>
          <cell r="H431" t="str">
            <v>Ungarn</v>
          </cell>
          <cell r="I431" t="str">
            <v>SZEGSBENC</v>
          </cell>
          <cell r="J431" t="str">
            <v/>
          </cell>
          <cell r="K431">
            <v>4681</v>
          </cell>
          <cell r="N431" t="str">
            <v/>
          </cell>
          <cell r="O431" t="str">
            <v/>
          </cell>
          <cell r="P431" t="str">
            <v/>
          </cell>
          <cell r="Q431" t="str">
            <v/>
          </cell>
          <cell r="R431" t="str">
            <v/>
          </cell>
          <cell r="S431" t="str">
            <v/>
          </cell>
          <cell r="T431" t="str">
            <v/>
          </cell>
          <cell r="U431" t="str">
            <v/>
          </cell>
          <cell r="V431" t="str">
            <v/>
          </cell>
          <cell r="W431" t="str">
            <v/>
          </cell>
          <cell r="X431" t="str">
            <v/>
          </cell>
          <cell r="Y431" t="str">
            <v/>
          </cell>
          <cell r="Z431" t="str">
            <v>A </v>
          </cell>
          <cell r="AA431" t="str">
            <v>Sede</v>
          </cell>
          <cell r="AB431" t="str">
            <v>Sede</v>
          </cell>
          <cell r="AC431" t="str">
            <v>A </v>
          </cell>
          <cell r="AD431" t="str">
            <v>MAFC</v>
          </cell>
          <cell r="AE431" t="str">
            <v>MAFC</v>
          </cell>
        </row>
        <row r="432">
          <cell r="A432">
            <v>418</v>
          </cell>
          <cell r="B432" t="str">
            <v>Török Peter</v>
          </cell>
          <cell r="C432" t="str">
            <v>M</v>
          </cell>
          <cell r="D432">
            <v>27017</v>
          </cell>
          <cell r="E432">
            <v>42723</v>
          </cell>
          <cell r="F432">
            <v>43</v>
          </cell>
          <cell r="G432" t="str">
            <v>Dunaujvaros</v>
          </cell>
          <cell r="H432" t="str">
            <v>Ungarn</v>
          </cell>
          <cell r="I432" t="str">
            <v>TÖRÖKPETE</v>
          </cell>
          <cell r="J432" t="str">
            <v/>
          </cell>
          <cell r="K432">
            <v>4679</v>
          </cell>
          <cell r="N432" t="str">
            <v/>
          </cell>
          <cell r="O432" t="str">
            <v/>
          </cell>
          <cell r="P432" t="str">
            <v/>
          </cell>
          <cell r="Q432" t="str">
            <v/>
          </cell>
          <cell r="R432" t="str">
            <v/>
          </cell>
          <cell r="S432" t="str">
            <v/>
          </cell>
          <cell r="T432" t="str">
            <v/>
          </cell>
          <cell r="U432" t="str">
            <v/>
          </cell>
          <cell r="V432" t="str">
            <v/>
          </cell>
          <cell r="W432" t="str">
            <v/>
          </cell>
          <cell r="X432" t="str">
            <v/>
          </cell>
          <cell r="Y432" t="str">
            <v/>
          </cell>
          <cell r="Z432" t="str">
            <v>A </v>
          </cell>
          <cell r="AA432" t="str">
            <v>MAFC</v>
          </cell>
          <cell r="AB432" t="str">
            <v>MAFC</v>
          </cell>
          <cell r="AC432" t="str">
            <v>A </v>
          </cell>
          <cell r="AD432" t="str">
            <v>MAFC</v>
          </cell>
          <cell r="AE432" t="str">
            <v>MAFC</v>
          </cell>
        </row>
        <row r="433">
          <cell r="A433">
            <v>419</v>
          </cell>
          <cell r="B433" t="str">
            <v>Toth Barnabas</v>
          </cell>
          <cell r="C433" t="str">
            <v>M</v>
          </cell>
          <cell r="D433">
            <v>32681</v>
          </cell>
          <cell r="E433">
            <v>42908</v>
          </cell>
          <cell r="F433">
            <v>28</v>
          </cell>
          <cell r="G433" t="str">
            <v>Budapest</v>
          </cell>
          <cell r="H433" t="str">
            <v>Ungarn</v>
          </cell>
          <cell r="I433" t="str">
            <v>TOTHBARN</v>
          </cell>
          <cell r="J433" t="str">
            <v/>
          </cell>
          <cell r="K433">
            <v>4685</v>
          </cell>
          <cell r="N433" t="str">
            <v/>
          </cell>
          <cell r="O433" t="str">
            <v/>
          </cell>
          <cell r="P433" t="str">
            <v/>
          </cell>
          <cell r="Q433" t="str">
            <v/>
          </cell>
          <cell r="R433" t="str">
            <v/>
          </cell>
          <cell r="S433" t="str">
            <v/>
          </cell>
          <cell r="T433" t="str">
            <v/>
          </cell>
          <cell r="U433" t="str">
            <v/>
          </cell>
          <cell r="V433" t="str">
            <v/>
          </cell>
          <cell r="W433" t="str">
            <v/>
          </cell>
          <cell r="X433" t="str">
            <v/>
          </cell>
          <cell r="Y433" t="str">
            <v/>
          </cell>
          <cell r="Z433" t="str">
            <v/>
          </cell>
          <cell r="AA433" t="str">
            <v/>
          </cell>
          <cell r="AB433" t="str">
            <v/>
          </cell>
          <cell r="AC433" t="str">
            <v>A </v>
          </cell>
          <cell r="AD433" t="str">
            <v>MAFC</v>
          </cell>
          <cell r="AE433" t="str">
            <v>MAFC</v>
          </cell>
        </row>
        <row r="434">
          <cell r="A434">
            <v>420</v>
          </cell>
          <cell r="B434" t="str">
            <v>Tremel Mihaly</v>
          </cell>
          <cell r="C434" t="str">
            <v>M</v>
          </cell>
          <cell r="D434">
            <v>32217</v>
          </cell>
          <cell r="E434">
            <v>42809</v>
          </cell>
          <cell r="F434">
            <v>29</v>
          </cell>
          <cell r="G434" t="str">
            <v>Budapest</v>
          </cell>
          <cell r="H434" t="str">
            <v>Ungarn</v>
          </cell>
          <cell r="I434" t="str">
            <v>TREMEMIHA</v>
          </cell>
          <cell r="J434" t="str">
            <v/>
          </cell>
          <cell r="K434">
            <v>4684</v>
          </cell>
          <cell r="N434" t="str">
            <v/>
          </cell>
          <cell r="O434" t="str">
            <v/>
          </cell>
          <cell r="P434" t="str">
            <v/>
          </cell>
          <cell r="Q434" t="str">
            <v/>
          </cell>
          <cell r="R434" t="str">
            <v/>
          </cell>
          <cell r="S434" t="str">
            <v/>
          </cell>
          <cell r="T434" t="str">
            <v/>
          </cell>
          <cell r="U434" t="str">
            <v/>
          </cell>
          <cell r="V434" t="str">
            <v/>
          </cell>
          <cell r="W434" t="str">
            <v/>
          </cell>
          <cell r="X434" t="str">
            <v/>
          </cell>
          <cell r="Y434" t="str">
            <v/>
          </cell>
          <cell r="Z434" t="str">
            <v>A </v>
          </cell>
          <cell r="AA434" t="str">
            <v>MAFC</v>
          </cell>
          <cell r="AB434" t="str">
            <v>MAFC</v>
          </cell>
          <cell r="AC434" t="str">
            <v>A </v>
          </cell>
          <cell r="AD434" t="str">
            <v>MAFC</v>
          </cell>
          <cell r="AE434" t="str">
            <v>MAFC</v>
          </cell>
        </row>
        <row r="435">
          <cell r="A435">
            <v>421</v>
          </cell>
          <cell r="B435" t="str">
            <v>Adamec Vanessa</v>
          </cell>
          <cell r="C435" t="str">
            <v>W</v>
          </cell>
          <cell r="D435">
            <v>36565</v>
          </cell>
          <cell r="E435">
            <v>42775</v>
          </cell>
          <cell r="F435">
            <v>17</v>
          </cell>
          <cell r="G435" t="str">
            <v>Wien</v>
          </cell>
          <cell r="H435" t="str">
            <v>Österr   </v>
          </cell>
          <cell r="I435" t="str">
            <v>ADAMEVANE</v>
          </cell>
          <cell r="J435" t="str">
            <v>W84</v>
          </cell>
          <cell r="N435" t="str">
            <v>I</v>
          </cell>
          <cell r="O435" t="str">
            <v>GIC</v>
          </cell>
          <cell r="P435" t="str">
            <v>GIC</v>
          </cell>
          <cell r="Q435" t="str">
            <v>I</v>
          </cell>
          <cell r="R435" t="str">
            <v>GIC</v>
          </cell>
          <cell r="S435" t="str">
            <v>GIC</v>
          </cell>
          <cell r="T435" t="str">
            <v>I</v>
          </cell>
          <cell r="U435" t="str">
            <v>GIC</v>
          </cell>
          <cell r="V435" t="str">
            <v>GIC</v>
          </cell>
          <cell r="W435" t="str">
            <v>I</v>
          </cell>
          <cell r="X435" t="str">
            <v>GIC</v>
          </cell>
          <cell r="Y435" t="str">
            <v>GIC</v>
          </cell>
          <cell r="Z435" t="str">
            <v>I</v>
          </cell>
          <cell r="AA435" t="str">
            <v>GIC</v>
          </cell>
          <cell r="AB435" t="str">
            <v>GIC</v>
          </cell>
          <cell r="AC435" t="str">
            <v>I</v>
          </cell>
          <cell r="AD435" t="str">
            <v>STO</v>
          </cell>
          <cell r="AE435" t="str">
            <v>STO</v>
          </cell>
        </row>
        <row r="436">
          <cell r="A436">
            <v>422</v>
          </cell>
          <cell r="B436" t="str">
            <v>Aichinger Gabriel</v>
          </cell>
          <cell r="C436" t="str">
            <v>M</v>
          </cell>
          <cell r="D436">
            <v>35679</v>
          </cell>
          <cell r="E436">
            <v>42984</v>
          </cell>
          <cell r="F436">
            <v>20</v>
          </cell>
          <cell r="G436" t="str">
            <v>Tulln</v>
          </cell>
          <cell r="H436" t="str">
            <v>Österreich</v>
          </cell>
          <cell r="I436" t="str">
            <v>AICHIGABR</v>
          </cell>
          <cell r="J436" t="str">
            <v>M328</v>
          </cell>
          <cell r="N436" t="str">
            <v/>
          </cell>
          <cell r="O436" t="str">
            <v/>
          </cell>
          <cell r="P436" t="str">
            <v/>
          </cell>
          <cell r="Q436" t="str">
            <v/>
          </cell>
          <cell r="R436" t="str">
            <v/>
          </cell>
          <cell r="S436" t="str">
            <v/>
          </cell>
          <cell r="T436" t="str">
            <v/>
          </cell>
          <cell r="U436" t="str">
            <v/>
          </cell>
          <cell r="V436" t="str">
            <v/>
          </cell>
          <cell r="W436" t="str">
            <v/>
          </cell>
          <cell r="X436" t="str">
            <v/>
          </cell>
          <cell r="Y436" t="str">
            <v/>
          </cell>
          <cell r="Z436" t="str">
            <v/>
          </cell>
          <cell r="AA436" t="str">
            <v/>
          </cell>
          <cell r="AB436" t="str">
            <v/>
          </cell>
          <cell r="AC436" t="str">
            <v>I</v>
          </cell>
          <cell r="AD436" t="str">
            <v>LAL</v>
          </cell>
          <cell r="AE436" t="str">
            <v>LAL</v>
          </cell>
        </row>
        <row r="437">
          <cell r="A437">
            <v>423</v>
          </cell>
          <cell r="B437" t="str">
            <v>Baumgartner Nicole</v>
          </cell>
          <cell r="C437" t="str">
            <v>W</v>
          </cell>
          <cell r="D437">
            <v>36485</v>
          </cell>
          <cell r="E437">
            <v>43060</v>
          </cell>
          <cell r="F437">
            <v>18</v>
          </cell>
          <cell r="G437" t="str">
            <v>Stockerau</v>
          </cell>
          <cell r="H437" t="str">
            <v>Österr   </v>
          </cell>
          <cell r="I437" t="str">
            <v>BAUMGNICO</v>
          </cell>
          <cell r="J437" t="str">
            <v>W83</v>
          </cell>
          <cell r="N437" t="str">
            <v/>
          </cell>
          <cell r="O437" t="str">
            <v/>
          </cell>
          <cell r="P437" t="str">
            <v/>
          </cell>
          <cell r="Q437" t="str">
            <v/>
          </cell>
          <cell r="R437" t="str">
            <v/>
          </cell>
          <cell r="S437" t="str">
            <v/>
          </cell>
          <cell r="T437" t="str">
            <v/>
          </cell>
          <cell r="U437" t="str">
            <v/>
          </cell>
          <cell r="V437" t="str">
            <v/>
          </cell>
          <cell r="W437" t="str">
            <v>I</v>
          </cell>
          <cell r="X437" t="str">
            <v>GIC</v>
          </cell>
          <cell r="Y437" t="str">
            <v>GIC</v>
          </cell>
          <cell r="Z437" t="str">
            <v>I</v>
          </cell>
          <cell r="AA437" t="str">
            <v>GIC</v>
          </cell>
          <cell r="AB437" t="str">
            <v>GIC</v>
          </cell>
          <cell r="AC437" t="str">
            <v>I</v>
          </cell>
          <cell r="AD437" t="str">
            <v>STO</v>
          </cell>
          <cell r="AE437" t="str">
            <v>STO</v>
          </cell>
        </row>
        <row r="438">
          <cell r="A438">
            <v>424</v>
          </cell>
          <cell r="B438" t="str">
            <v>Baumgartner Sabrina</v>
          </cell>
          <cell r="C438" t="str">
            <v>W</v>
          </cell>
          <cell r="D438">
            <v>35253</v>
          </cell>
          <cell r="E438">
            <v>42923</v>
          </cell>
          <cell r="F438">
            <v>21</v>
          </cell>
          <cell r="G438" t="str">
            <v>Stockerau</v>
          </cell>
          <cell r="H438" t="str">
            <v>Österr   </v>
          </cell>
          <cell r="I438" t="str">
            <v>BAUMGSABR</v>
          </cell>
          <cell r="J438" t="str">
            <v>W75</v>
          </cell>
          <cell r="N438" t="str">
            <v/>
          </cell>
          <cell r="O438" t="str">
            <v/>
          </cell>
          <cell r="P438" t="str">
            <v/>
          </cell>
          <cell r="Q438" t="str">
            <v/>
          </cell>
          <cell r="R438" t="str">
            <v/>
          </cell>
          <cell r="S438" t="str">
            <v/>
          </cell>
          <cell r="T438" t="str">
            <v/>
          </cell>
          <cell r="U438" t="str">
            <v/>
          </cell>
          <cell r="V438" t="str">
            <v/>
          </cell>
          <cell r="W438" t="str">
            <v/>
          </cell>
          <cell r="X438" t="str">
            <v/>
          </cell>
          <cell r="Y438" t="str">
            <v/>
          </cell>
          <cell r="Z438" t="str">
            <v/>
          </cell>
          <cell r="AA438" t="str">
            <v/>
          </cell>
          <cell r="AB438" t="str">
            <v/>
          </cell>
          <cell r="AC438" t="str">
            <v>I</v>
          </cell>
          <cell r="AD438" t="str">
            <v>STO</v>
          </cell>
          <cell r="AE438" t="str">
            <v>STO</v>
          </cell>
        </row>
        <row r="439">
          <cell r="A439">
            <v>425</v>
          </cell>
          <cell r="B439" t="str">
            <v>Demeter Norbert</v>
          </cell>
          <cell r="C439" t="str">
            <v>M</v>
          </cell>
          <cell r="D439">
            <v>35232</v>
          </cell>
          <cell r="E439">
            <v>42902</v>
          </cell>
          <cell r="F439">
            <v>21</v>
          </cell>
          <cell r="G439" t="str">
            <v>Baia Mare</v>
          </cell>
          <cell r="H439" t="str">
            <v>Österreich</v>
          </cell>
          <cell r="I439" t="str">
            <v>DEMETNORB</v>
          </cell>
          <cell r="J439" t="str">
            <v>M316</v>
          </cell>
          <cell r="N439" t="str">
            <v/>
          </cell>
          <cell r="O439" t="str">
            <v/>
          </cell>
          <cell r="P439" t="str">
            <v/>
          </cell>
          <cell r="Q439" t="str">
            <v/>
          </cell>
          <cell r="R439" t="str">
            <v/>
          </cell>
          <cell r="S439" t="str">
            <v/>
          </cell>
          <cell r="T439" t="str">
            <v/>
          </cell>
          <cell r="U439" t="str">
            <v/>
          </cell>
          <cell r="V439" t="str">
            <v/>
          </cell>
          <cell r="W439" t="str">
            <v/>
          </cell>
          <cell r="X439" t="str">
            <v/>
          </cell>
          <cell r="Y439" t="str">
            <v/>
          </cell>
          <cell r="Z439" t="str">
            <v/>
          </cell>
          <cell r="AA439" t="str">
            <v/>
          </cell>
          <cell r="AB439" t="str">
            <v/>
          </cell>
          <cell r="AC439" t="str">
            <v>I</v>
          </cell>
          <cell r="AD439" t="str">
            <v>LAL</v>
          </cell>
          <cell r="AE439" t="str">
            <v>LAL</v>
          </cell>
        </row>
        <row r="440">
          <cell r="A440">
            <v>426</v>
          </cell>
          <cell r="B440" t="str">
            <v>Dunay Dominik</v>
          </cell>
          <cell r="C440" t="str">
            <v>M</v>
          </cell>
          <cell r="D440">
            <v>36860</v>
          </cell>
          <cell r="E440">
            <v>43069</v>
          </cell>
          <cell r="F440">
            <v>17</v>
          </cell>
          <cell r="G440" t="str">
            <v>Wien</v>
          </cell>
          <cell r="H440" t="str">
            <v>Österr   </v>
          </cell>
          <cell r="I440" t="str">
            <v>DUNAYDOMI</v>
          </cell>
          <cell r="J440" t="str">
            <v>M300</v>
          </cell>
          <cell r="N440" t="str">
            <v>I</v>
          </cell>
          <cell r="O440" t="str">
            <v>VÖD</v>
          </cell>
          <cell r="P440" t="str">
            <v>VÖD</v>
          </cell>
          <cell r="Q440" t="str">
            <v>I</v>
          </cell>
          <cell r="R440" t="str">
            <v>VÖD</v>
          </cell>
          <cell r="S440" t="str">
            <v>VÖD</v>
          </cell>
          <cell r="T440" t="str">
            <v>I</v>
          </cell>
          <cell r="U440" t="str">
            <v>VÖD</v>
          </cell>
          <cell r="V440" t="str">
            <v>VÖD</v>
          </cell>
          <cell r="W440" t="str">
            <v>I</v>
          </cell>
          <cell r="X440" t="str">
            <v>VÖD</v>
          </cell>
          <cell r="Y440" t="str">
            <v>VÖD</v>
          </cell>
          <cell r="Z440" t="str">
            <v>I</v>
          </cell>
          <cell r="AA440" t="str">
            <v>VÖD</v>
          </cell>
          <cell r="AB440" t="str">
            <v>VÖD</v>
          </cell>
          <cell r="AC440" t="str">
            <v>I</v>
          </cell>
          <cell r="AD440" t="str">
            <v>VÖD</v>
          </cell>
          <cell r="AE440" t="str">
            <v>VÖD</v>
          </cell>
        </row>
        <row r="441">
          <cell r="A441">
            <v>427</v>
          </cell>
          <cell r="B441" t="str">
            <v>Dzambekov Umar</v>
          </cell>
          <cell r="C441" t="str">
            <v>M</v>
          </cell>
          <cell r="D441">
            <v>35754</v>
          </cell>
          <cell r="E441">
            <v>43059</v>
          </cell>
          <cell r="F441">
            <v>20</v>
          </cell>
          <cell r="G441" t="str">
            <v>Grospy-Russland</v>
          </cell>
          <cell r="H441" t="str">
            <v>Russland</v>
          </cell>
          <cell r="I441" t="str">
            <v>DZAMBUMAR</v>
          </cell>
          <cell r="J441" t="str">
            <v>M253</v>
          </cell>
          <cell r="N441" t="str">
            <v/>
          </cell>
          <cell r="O441" t="str">
            <v/>
          </cell>
          <cell r="P441" t="str">
            <v/>
          </cell>
          <cell r="Q441" t="str">
            <v/>
          </cell>
          <cell r="R441" t="str">
            <v/>
          </cell>
          <cell r="S441" t="str">
            <v/>
          </cell>
          <cell r="T441" t="str">
            <v/>
          </cell>
          <cell r="U441" t="str">
            <v/>
          </cell>
          <cell r="V441" t="str">
            <v/>
          </cell>
          <cell r="W441" t="str">
            <v/>
          </cell>
          <cell r="X441" t="str">
            <v/>
          </cell>
          <cell r="Y441" t="str">
            <v/>
          </cell>
          <cell r="Z441" t="str">
            <v/>
          </cell>
          <cell r="AA441" t="str">
            <v/>
          </cell>
          <cell r="AB441" t="str">
            <v/>
          </cell>
          <cell r="AC441" t="str">
            <v>I</v>
          </cell>
          <cell r="AD441" t="str">
            <v>KRE</v>
          </cell>
          <cell r="AE441" t="str">
            <v>KRE</v>
          </cell>
        </row>
        <row r="442">
          <cell r="A442">
            <v>428</v>
          </cell>
          <cell r="B442" t="str">
            <v>Edelbauer Sara</v>
          </cell>
          <cell r="C442" t="str">
            <v>W</v>
          </cell>
          <cell r="D442">
            <v>37055</v>
          </cell>
          <cell r="E442">
            <v>42899</v>
          </cell>
          <cell r="F442">
            <v>16</v>
          </cell>
          <cell r="G442" t="str">
            <v>Tulln</v>
          </cell>
          <cell r="H442" t="str">
            <v>Österr   </v>
          </cell>
          <cell r="I442" t="str">
            <v>EDELBSARA</v>
          </cell>
          <cell r="J442" t="str">
            <v>W95</v>
          </cell>
          <cell r="N442" t="str">
            <v>I</v>
          </cell>
          <cell r="O442" t="str">
            <v>GIC</v>
          </cell>
          <cell r="P442" t="str">
            <v>GIC</v>
          </cell>
          <cell r="Q442" t="str">
            <v>I</v>
          </cell>
          <cell r="R442" t="str">
            <v>GIC</v>
          </cell>
          <cell r="S442" t="str">
            <v>GIC</v>
          </cell>
          <cell r="T442" t="str">
            <v>I</v>
          </cell>
          <cell r="U442" t="str">
            <v>GIC</v>
          </cell>
          <cell r="V442" t="str">
            <v>GIC</v>
          </cell>
          <cell r="W442" t="str">
            <v>I</v>
          </cell>
          <cell r="X442" t="str">
            <v>GIC</v>
          </cell>
          <cell r="Y442" t="str">
            <v>GIC</v>
          </cell>
          <cell r="Z442" t="str">
            <v>I</v>
          </cell>
          <cell r="AA442" t="str">
            <v>GIC</v>
          </cell>
          <cell r="AB442" t="str">
            <v>GIC</v>
          </cell>
          <cell r="AC442" t="str">
            <v>I</v>
          </cell>
          <cell r="AD442" t="str">
            <v>STO</v>
          </cell>
          <cell r="AE442" t="str">
            <v>STO</v>
          </cell>
        </row>
        <row r="443">
          <cell r="A443">
            <v>429</v>
          </cell>
          <cell r="B443" t="str">
            <v>Edelbauer Tobias</v>
          </cell>
          <cell r="C443" t="str">
            <v>M</v>
          </cell>
          <cell r="D443">
            <v>35987</v>
          </cell>
          <cell r="E443">
            <v>42927</v>
          </cell>
          <cell r="F443">
            <v>19</v>
          </cell>
          <cell r="G443" t="str">
            <v>Stockerau</v>
          </cell>
          <cell r="H443" t="str">
            <v>Österr   </v>
          </cell>
          <cell r="I443" t="str">
            <v>EDELBTOBI</v>
          </cell>
          <cell r="J443" t="str">
            <v>M330</v>
          </cell>
          <cell r="K443">
            <v>4716</v>
          </cell>
          <cell r="N443" t="str">
            <v/>
          </cell>
          <cell r="O443" t="str">
            <v/>
          </cell>
          <cell r="P443" t="str">
            <v/>
          </cell>
          <cell r="Q443" t="str">
            <v/>
          </cell>
          <cell r="R443" t="str">
            <v/>
          </cell>
          <cell r="S443" t="str">
            <v/>
          </cell>
          <cell r="T443" t="str">
            <v/>
          </cell>
          <cell r="U443" t="str">
            <v/>
          </cell>
          <cell r="V443" t="str">
            <v/>
          </cell>
          <cell r="W443" t="str">
            <v>I</v>
          </cell>
          <cell r="X443" t="str">
            <v>GIC</v>
          </cell>
          <cell r="Y443" t="str">
            <v>GIC</v>
          </cell>
          <cell r="Z443" t="str">
            <v>I</v>
          </cell>
          <cell r="AA443" t="str">
            <v>GIC</v>
          </cell>
          <cell r="AB443" t="str">
            <v>GIC</v>
          </cell>
          <cell r="AC443" t="str">
            <v>I</v>
          </cell>
          <cell r="AD443" t="str">
            <v>STO</v>
          </cell>
          <cell r="AE443" t="str">
            <v>STO</v>
          </cell>
        </row>
        <row r="444">
          <cell r="A444">
            <v>430</v>
          </cell>
          <cell r="B444" t="str">
            <v>Eder Michael</v>
          </cell>
          <cell r="C444" t="str">
            <v>M</v>
          </cell>
          <cell r="D444">
            <v>36019</v>
          </cell>
          <cell r="E444">
            <v>42959</v>
          </cell>
          <cell r="F444">
            <v>19</v>
          </cell>
          <cell r="G444" t="str">
            <v>Horn</v>
          </cell>
          <cell r="H444" t="str">
            <v>Österr   </v>
          </cell>
          <cell r="I444" t="str">
            <v>EDERMICH</v>
          </cell>
          <cell r="J444" t="str">
            <v>M272</v>
          </cell>
          <cell r="N444" t="str">
            <v/>
          </cell>
          <cell r="O444" t="str">
            <v/>
          </cell>
          <cell r="P444" t="str">
            <v/>
          </cell>
          <cell r="Q444" t="str">
            <v/>
          </cell>
          <cell r="R444" t="str">
            <v/>
          </cell>
          <cell r="S444" t="str">
            <v/>
          </cell>
          <cell r="T444" t="str">
            <v/>
          </cell>
          <cell r="U444" t="str">
            <v/>
          </cell>
          <cell r="V444" t="str">
            <v/>
          </cell>
          <cell r="W444" t="str">
            <v/>
          </cell>
          <cell r="X444" t="str">
            <v/>
          </cell>
          <cell r="Y444" t="str">
            <v/>
          </cell>
          <cell r="Z444" t="str">
            <v>I</v>
          </cell>
          <cell r="AA444" t="str">
            <v>KRE</v>
          </cell>
          <cell r="AB444" t="str">
            <v>KRE</v>
          </cell>
          <cell r="AC444" t="str">
            <v>I</v>
          </cell>
          <cell r="AD444" t="str">
            <v>KRE</v>
          </cell>
          <cell r="AE444" t="str">
            <v>KRE</v>
          </cell>
        </row>
        <row r="445">
          <cell r="A445">
            <v>431</v>
          </cell>
          <cell r="B445" t="str">
            <v>Eichinger Celine</v>
          </cell>
          <cell r="C445" t="str">
            <v>W</v>
          </cell>
          <cell r="D445">
            <v>35395</v>
          </cell>
          <cell r="E445">
            <v>43065</v>
          </cell>
          <cell r="F445">
            <v>21</v>
          </cell>
          <cell r="G445" t="str">
            <v>Wien</v>
          </cell>
          <cell r="H445" t="str">
            <v>Österreich</v>
          </cell>
          <cell r="I445" t="str">
            <v>EICHICELI</v>
          </cell>
          <cell r="J445" t="str">
            <v>W97</v>
          </cell>
          <cell r="N445" t="str">
            <v/>
          </cell>
          <cell r="O445" t="str">
            <v/>
          </cell>
          <cell r="P445" t="str">
            <v/>
          </cell>
          <cell r="Q445" t="str">
            <v/>
          </cell>
          <cell r="R445" t="str">
            <v/>
          </cell>
          <cell r="S445" t="str">
            <v/>
          </cell>
          <cell r="T445" t="str">
            <v/>
          </cell>
          <cell r="U445" t="str">
            <v/>
          </cell>
          <cell r="V445" t="str">
            <v/>
          </cell>
          <cell r="W445" t="str">
            <v/>
          </cell>
          <cell r="X445" t="str">
            <v/>
          </cell>
          <cell r="Y445" t="str">
            <v/>
          </cell>
          <cell r="Z445" t="str">
            <v/>
          </cell>
          <cell r="AA445" t="str">
            <v/>
          </cell>
          <cell r="AB445" t="str">
            <v/>
          </cell>
          <cell r="AC445" t="str">
            <v>I</v>
          </cell>
          <cell r="AD445" t="str">
            <v>LAL</v>
          </cell>
          <cell r="AE445" t="str">
            <v>LAL</v>
          </cell>
        </row>
        <row r="446">
          <cell r="A446">
            <v>432</v>
          </cell>
          <cell r="B446" t="str">
            <v>Eigl Corinna</v>
          </cell>
          <cell r="C446" t="str">
            <v>W</v>
          </cell>
          <cell r="D446">
            <v>36061</v>
          </cell>
          <cell r="E446">
            <v>43001</v>
          </cell>
          <cell r="F446">
            <v>19</v>
          </cell>
          <cell r="G446" t="str">
            <v>Stockerau</v>
          </cell>
          <cell r="H446" t="str">
            <v>Österr   </v>
          </cell>
          <cell r="I446" t="str">
            <v>EIGLCORI</v>
          </cell>
          <cell r="J446" t="str">
            <v>W80</v>
          </cell>
          <cell r="N446" t="str">
            <v/>
          </cell>
          <cell r="O446" t="str">
            <v/>
          </cell>
          <cell r="P446" t="str">
            <v/>
          </cell>
          <cell r="Q446" t="str">
            <v/>
          </cell>
          <cell r="R446" t="str">
            <v/>
          </cell>
          <cell r="S446" t="str">
            <v/>
          </cell>
          <cell r="T446" t="str">
            <v/>
          </cell>
          <cell r="U446" t="str">
            <v/>
          </cell>
          <cell r="V446" t="str">
            <v/>
          </cell>
          <cell r="W446" t="str">
            <v/>
          </cell>
          <cell r="X446" t="str">
            <v/>
          </cell>
          <cell r="Y446" t="str">
            <v/>
          </cell>
          <cell r="Z446" t="str">
            <v>I</v>
          </cell>
          <cell r="AA446" t="str">
            <v>GIC</v>
          </cell>
          <cell r="AB446" t="str">
            <v>GIC</v>
          </cell>
          <cell r="AC446" t="str">
            <v>I</v>
          </cell>
          <cell r="AD446" t="str">
            <v>STO</v>
          </cell>
          <cell r="AE446" t="str">
            <v>STO</v>
          </cell>
        </row>
        <row r="447">
          <cell r="A447">
            <v>433</v>
          </cell>
          <cell r="B447" t="str">
            <v>Fallnbügl Kerstin</v>
          </cell>
          <cell r="C447" t="str">
            <v>W</v>
          </cell>
          <cell r="D447">
            <v>35486</v>
          </cell>
          <cell r="E447">
            <v>42791</v>
          </cell>
          <cell r="F447">
            <v>20</v>
          </cell>
          <cell r="G447" t="str">
            <v>Stockerau</v>
          </cell>
          <cell r="H447" t="str">
            <v>Österr   </v>
          </cell>
          <cell r="I447" t="str">
            <v>FALLNKERS</v>
          </cell>
          <cell r="J447" t="str">
            <v>W76</v>
          </cell>
          <cell r="N447" t="str">
            <v/>
          </cell>
          <cell r="O447" t="str">
            <v/>
          </cell>
          <cell r="P447" t="str">
            <v/>
          </cell>
          <cell r="Q447" t="str">
            <v/>
          </cell>
          <cell r="R447" t="str">
            <v/>
          </cell>
          <cell r="S447" t="str">
            <v/>
          </cell>
          <cell r="T447" t="str">
            <v/>
          </cell>
          <cell r="U447" t="str">
            <v/>
          </cell>
          <cell r="V447" t="str">
            <v/>
          </cell>
          <cell r="W447" t="str">
            <v/>
          </cell>
          <cell r="X447" t="str">
            <v/>
          </cell>
          <cell r="Y447" t="str">
            <v/>
          </cell>
          <cell r="Z447" t="str">
            <v/>
          </cell>
          <cell r="AA447" t="str">
            <v/>
          </cell>
          <cell r="AB447" t="str">
            <v/>
          </cell>
          <cell r="AC447" t="str">
            <v>I</v>
          </cell>
          <cell r="AD447" t="str">
            <v>STO</v>
          </cell>
          <cell r="AE447" t="str">
            <v>STO</v>
          </cell>
        </row>
        <row r="448">
          <cell r="A448">
            <v>434</v>
          </cell>
          <cell r="B448" t="str">
            <v>Fischer David</v>
          </cell>
          <cell r="C448" t="str">
            <v>M</v>
          </cell>
          <cell r="D448">
            <v>36102</v>
          </cell>
          <cell r="E448">
            <v>43042</v>
          </cell>
          <cell r="F448">
            <v>19</v>
          </cell>
          <cell r="G448" t="str">
            <v>Krems</v>
          </cell>
          <cell r="H448" t="str">
            <v>Österr   </v>
          </cell>
          <cell r="I448" t="str">
            <v>FISCHDAVI</v>
          </cell>
          <cell r="J448" t="str">
            <v>M254</v>
          </cell>
          <cell r="K448">
            <v>4703</v>
          </cell>
          <cell r="N448" t="str">
            <v>I</v>
          </cell>
          <cell r="O448" t="str">
            <v>KRE</v>
          </cell>
          <cell r="P448" t="str">
            <v>KRE</v>
          </cell>
          <cell r="Q448" t="str">
            <v>I</v>
          </cell>
          <cell r="R448" t="str">
            <v>KRE</v>
          </cell>
          <cell r="S448" t="str">
            <v>KRE</v>
          </cell>
          <cell r="T448" t="str">
            <v>I</v>
          </cell>
          <cell r="U448" t="str">
            <v>KRE</v>
          </cell>
          <cell r="V448" t="str">
            <v>KRE</v>
          </cell>
          <cell r="W448" t="str">
            <v>I</v>
          </cell>
          <cell r="X448" t="str">
            <v>KRE</v>
          </cell>
          <cell r="Y448" t="str">
            <v>KRE</v>
          </cell>
          <cell r="Z448" t="str">
            <v>I</v>
          </cell>
          <cell r="AA448" t="str">
            <v>KRE</v>
          </cell>
          <cell r="AB448" t="str">
            <v>KRE</v>
          </cell>
          <cell r="AC448" t="str">
            <v>I</v>
          </cell>
          <cell r="AD448" t="str">
            <v>KRE</v>
          </cell>
          <cell r="AE448" t="str">
            <v>KRE</v>
          </cell>
        </row>
        <row r="449">
          <cell r="A449">
            <v>435</v>
          </cell>
          <cell r="B449" t="str">
            <v>Fischer Sarah</v>
          </cell>
          <cell r="C449" t="str">
            <v>W</v>
          </cell>
          <cell r="D449">
            <v>36839</v>
          </cell>
          <cell r="E449">
            <v>43048</v>
          </cell>
          <cell r="F449">
            <v>17</v>
          </cell>
          <cell r="G449" t="str">
            <v>Krems</v>
          </cell>
          <cell r="H449" t="str">
            <v>Österr   </v>
          </cell>
          <cell r="I449" t="str">
            <v>FISCHSARA</v>
          </cell>
          <cell r="J449" t="str">
            <v>W71</v>
          </cell>
          <cell r="K449">
            <v>4826</v>
          </cell>
          <cell r="N449" t="str">
            <v>I</v>
          </cell>
          <cell r="O449" t="str">
            <v>KRE</v>
          </cell>
          <cell r="P449" t="str">
            <v>KRE</v>
          </cell>
          <cell r="Q449" t="str">
            <v>I</v>
          </cell>
          <cell r="R449" t="str">
            <v>KRE</v>
          </cell>
          <cell r="S449" t="str">
            <v>KRE</v>
          </cell>
          <cell r="T449" t="str">
            <v>I</v>
          </cell>
          <cell r="U449" t="str">
            <v>KRE</v>
          </cell>
          <cell r="V449" t="str">
            <v>KRE</v>
          </cell>
          <cell r="W449" t="str">
            <v>I</v>
          </cell>
          <cell r="X449" t="str">
            <v>KRE</v>
          </cell>
          <cell r="Y449" t="str">
            <v>KRE</v>
          </cell>
          <cell r="Z449" t="str">
            <v>I</v>
          </cell>
          <cell r="AA449" t="str">
            <v>KRE</v>
          </cell>
          <cell r="AB449" t="str">
            <v>KRE</v>
          </cell>
          <cell r="AC449" t="str">
            <v>I</v>
          </cell>
          <cell r="AD449" t="str">
            <v>KRE</v>
          </cell>
          <cell r="AE449" t="str">
            <v>KRE</v>
          </cell>
        </row>
        <row r="450">
          <cell r="A450">
            <v>436</v>
          </cell>
          <cell r="B450" t="str">
            <v>Grabler Nadja</v>
          </cell>
          <cell r="C450" t="str">
            <v>W</v>
          </cell>
          <cell r="D450">
            <v>35115</v>
          </cell>
          <cell r="E450">
            <v>42786</v>
          </cell>
          <cell r="F450">
            <v>21</v>
          </cell>
          <cell r="G450" t="str">
            <v>Stockerau</v>
          </cell>
          <cell r="H450" t="str">
            <v>Österr   </v>
          </cell>
          <cell r="I450" t="str">
            <v>GRABLNADJ</v>
          </cell>
          <cell r="J450" t="str">
            <v>W73</v>
          </cell>
          <cell r="N450" t="str">
            <v/>
          </cell>
          <cell r="O450" t="str">
            <v/>
          </cell>
          <cell r="P450" t="str">
            <v/>
          </cell>
          <cell r="Q450" t="str">
            <v/>
          </cell>
          <cell r="R450" t="str">
            <v/>
          </cell>
          <cell r="S450" t="str">
            <v/>
          </cell>
          <cell r="T450" t="str">
            <v/>
          </cell>
          <cell r="U450" t="str">
            <v/>
          </cell>
          <cell r="V450" t="str">
            <v/>
          </cell>
          <cell r="W450" t="str">
            <v/>
          </cell>
          <cell r="X450" t="str">
            <v/>
          </cell>
          <cell r="Y450" t="str">
            <v/>
          </cell>
          <cell r="Z450" t="str">
            <v/>
          </cell>
          <cell r="AA450" t="str">
            <v/>
          </cell>
          <cell r="AB450" t="str">
            <v/>
          </cell>
          <cell r="AC450" t="str">
            <v>I</v>
          </cell>
          <cell r="AD450" t="str">
            <v>STO</v>
          </cell>
          <cell r="AE450" t="str">
            <v>STO</v>
          </cell>
        </row>
        <row r="451">
          <cell r="A451">
            <v>437</v>
          </cell>
          <cell r="B451" t="str">
            <v>Groiss Kathrin</v>
          </cell>
          <cell r="C451" t="str">
            <v>W</v>
          </cell>
          <cell r="D451">
            <v>35714</v>
          </cell>
          <cell r="E451">
            <v>43019</v>
          </cell>
          <cell r="F451">
            <v>20</v>
          </cell>
          <cell r="G451" t="str">
            <v>Tulln</v>
          </cell>
          <cell r="H451" t="str">
            <v>Österreich</v>
          </cell>
          <cell r="I451" t="str">
            <v>GROISKATH</v>
          </cell>
          <cell r="J451" t="str">
            <v>W94</v>
          </cell>
          <cell r="N451" t="str">
            <v/>
          </cell>
          <cell r="O451" t="str">
            <v/>
          </cell>
          <cell r="P451" t="str">
            <v/>
          </cell>
          <cell r="Q451" t="str">
            <v/>
          </cell>
          <cell r="R451" t="str">
            <v/>
          </cell>
          <cell r="S451" t="str">
            <v/>
          </cell>
          <cell r="T451" t="str">
            <v/>
          </cell>
          <cell r="U451" t="str">
            <v/>
          </cell>
          <cell r="V451" t="str">
            <v/>
          </cell>
          <cell r="W451" t="str">
            <v/>
          </cell>
          <cell r="X451" t="str">
            <v/>
          </cell>
          <cell r="Y451" t="str">
            <v/>
          </cell>
          <cell r="Z451" t="str">
            <v/>
          </cell>
          <cell r="AA451" t="str">
            <v/>
          </cell>
          <cell r="AB451" t="str">
            <v/>
          </cell>
          <cell r="AC451" t="str">
            <v>I</v>
          </cell>
          <cell r="AD451" t="str">
            <v>LAL</v>
          </cell>
          <cell r="AE451" t="str">
            <v>LAL</v>
          </cell>
        </row>
        <row r="452">
          <cell r="A452">
            <v>438</v>
          </cell>
          <cell r="B452" t="str">
            <v>Gross Sebastian</v>
          </cell>
          <cell r="C452" t="str">
            <v>M</v>
          </cell>
          <cell r="D452">
            <v>36052</v>
          </cell>
          <cell r="E452">
            <v>42992</v>
          </cell>
          <cell r="F452">
            <v>19</v>
          </cell>
          <cell r="G452" t="str">
            <v>Wien</v>
          </cell>
          <cell r="H452" t="str">
            <v>Österr</v>
          </cell>
          <cell r="I452" t="str">
            <v>GROSSSEBA</v>
          </cell>
          <cell r="J452" t="str">
            <v>M341</v>
          </cell>
          <cell r="N452" t="str">
            <v/>
          </cell>
          <cell r="O452" t="str">
            <v/>
          </cell>
          <cell r="P452" t="str">
            <v/>
          </cell>
          <cell r="Q452" t="str">
            <v/>
          </cell>
          <cell r="R452" t="str">
            <v/>
          </cell>
          <cell r="S452" t="str">
            <v/>
          </cell>
          <cell r="T452" t="str">
            <v/>
          </cell>
          <cell r="U452" t="str">
            <v/>
          </cell>
          <cell r="V452" t="str">
            <v/>
          </cell>
          <cell r="W452" t="str">
            <v/>
          </cell>
          <cell r="X452" t="str">
            <v/>
          </cell>
          <cell r="Y452" t="str">
            <v/>
          </cell>
          <cell r="Z452" t="str">
            <v>I</v>
          </cell>
          <cell r="AA452" t="str">
            <v>OMV</v>
          </cell>
          <cell r="AB452" t="str">
            <v>OMV</v>
          </cell>
          <cell r="AC452" t="str">
            <v>I</v>
          </cell>
          <cell r="AD452" t="str">
            <v>OMV</v>
          </cell>
          <cell r="AE452" t="str">
            <v>OMV</v>
          </cell>
        </row>
        <row r="453">
          <cell r="A453">
            <v>439</v>
          </cell>
          <cell r="B453" t="str">
            <v>Hartl Oliver</v>
          </cell>
          <cell r="C453" t="str">
            <v>M</v>
          </cell>
          <cell r="D453">
            <v>36154</v>
          </cell>
          <cell r="E453">
            <v>42729</v>
          </cell>
          <cell r="F453">
            <v>18</v>
          </cell>
          <cell r="G453" t="str">
            <v>Mödling</v>
          </cell>
          <cell r="H453" t="str">
            <v>Österr</v>
          </cell>
          <cell r="I453" t="str">
            <v>HARTLOLIV</v>
          </cell>
          <cell r="J453" t="str">
            <v>M340</v>
          </cell>
          <cell r="K453">
            <v>4705</v>
          </cell>
          <cell r="N453" t="str">
            <v>I</v>
          </cell>
          <cell r="O453" t="str">
            <v>SVS</v>
          </cell>
          <cell r="P453" t="str">
            <v>SVS</v>
          </cell>
          <cell r="Q453" t="str">
            <v>I</v>
          </cell>
          <cell r="R453" t="str">
            <v>SVS</v>
          </cell>
          <cell r="S453" t="str">
            <v>SVS</v>
          </cell>
          <cell r="T453" t="str">
            <v>I</v>
          </cell>
          <cell r="U453" t="str">
            <v>SVS</v>
          </cell>
          <cell r="V453" t="str">
            <v>SVS</v>
          </cell>
          <cell r="W453" t="str">
            <v>I</v>
          </cell>
          <cell r="X453" t="str">
            <v>SVS</v>
          </cell>
          <cell r="Y453" t="str">
            <v>SVS</v>
          </cell>
          <cell r="Z453" t="str">
            <v>I</v>
          </cell>
          <cell r="AA453" t="str">
            <v>OMV</v>
          </cell>
          <cell r="AB453" t="str">
            <v>OMV</v>
          </cell>
          <cell r="AC453" t="str">
            <v>I</v>
          </cell>
          <cell r="AD453" t="str">
            <v>OMV</v>
          </cell>
          <cell r="AE453" t="str">
            <v>OMV</v>
          </cell>
        </row>
        <row r="454">
          <cell r="A454">
            <v>440</v>
          </cell>
          <cell r="B454" t="str">
            <v>Haumer Jennifer</v>
          </cell>
          <cell r="C454" t="str">
            <v>W</v>
          </cell>
          <cell r="D454">
            <v>36225</v>
          </cell>
          <cell r="E454">
            <v>42800</v>
          </cell>
          <cell r="F454">
            <v>18</v>
          </cell>
          <cell r="G454" t="str">
            <v>Stockerau</v>
          </cell>
          <cell r="H454" t="str">
            <v>Österr   </v>
          </cell>
          <cell r="I454" t="str">
            <v>HAUMEJENN</v>
          </cell>
          <cell r="J454" t="str">
            <v>W81</v>
          </cell>
          <cell r="N454" t="str">
            <v/>
          </cell>
          <cell r="O454" t="str">
            <v/>
          </cell>
          <cell r="P454" t="str">
            <v/>
          </cell>
          <cell r="Q454" t="str">
            <v/>
          </cell>
          <cell r="R454" t="str">
            <v/>
          </cell>
          <cell r="S454" t="str">
            <v/>
          </cell>
          <cell r="T454" t="str">
            <v/>
          </cell>
          <cell r="U454" t="str">
            <v/>
          </cell>
          <cell r="V454" t="str">
            <v/>
          </cell>
          <cell r="W454" t="str">
            <v>I</v>
          </cell>
          <cell r="X454" t="str">
            <v>GIC</v>
          </cell>
          <cell r="Y454" t="str">
            <v>GIC</v>
          </cell>
          <cell r="Z454" t="str">
            <v>I</v>
          </cell>
          <cell r="AA454" t="str">
            <v>GIC</v>
          </cell>
          <cell r="AB454" t="str">
            <v>GIC</v>
          </cell>
          <cell r="AC454" t="str">
            <v>I</v>
          </cell>
          <cell r="AD454" t="str">
            <v>STO</v>
          </cell>
          <cell r="AE454" t="str">
            <v>STO</v>
          </cell>
        </row>
        <row r="455">
          <cell r="A455">
            <v>441</v>
          </cell>
          <cell r="B455" t="str">
            <v>Hermann Larissa</v>
          </cell>
          <cell r="C455" t="str">
            <v>W</v>
          </cell>
          <cell r="D455">
            <v>35716</v>
          </cell>
          <cell r="E455">
            <v>43021</v>
          </cell>
          <cell r="F455">
            <v>20</v>
          </cell>
          <cell r="G455" t="str">
            <v>Wien</v>
          </cell>
          <cell r="H455" t="str">
            <v>Österreich</v>
          </cell>
          <cell r="I455" t="str">
            <v>HERMALARI</v>
          </cell>
          <cell r="J455" t="str">
            <v>W88</v>
          </cell>
          <cell r="N455" t="str">
            <v/>
          </cell>
          <cell r="O455" t="str">
            <v/>
          </cell>
          <cell r="P455" t="str">
            <v/>
          </cell>
          <cell r="Q455" t="str">
            <v/>
          </cell>
          <cell r="R455" t="str">
            <v/>
          </cell>
          <cell r="S455" t="str">
            <v/>
          </cell>
          <cell r="T455" t="str">
            <v/>
          </cell>
          <cell r="U455" t="str">
            <v/>
          </cell>
          <cell r="V455" t="str">
            <v/>
          </cell>
          <cell r="W455" t="str">
            <v/>
          </cell>
          <cell r="X455" t="str">
            <v/>
          </cell>
          <cell r="Y455" t="str">
            <v/>
          </cell>
          <cell r="Z455" t="str">
            <v/>
          </cell>
          <cell r="AA455" t="str">
            <v/>
          </cell>
          <cell r="AB455" t="str">
            <v/>
          </cell>
          <cell r="AC455" t="str">
            <v>I</v>
          </cell>
          <cell r="AD455" t="str">
            <v>LAL</v>
          </cell>
          <cell r="AE455" t="str">
            <v>LAL</v>
          </cell>
        </row>
        <row r="456">
          <cell r="A456">
            <v>442</v>
          </cell>
          <cell r="B456" t="str">
            <v>Herzog Juliana</v>
          </cell>
          <cell r="C456" t="str">
            <v>W</v>
          </cell>
          <cell r="D456">
            <v>36596</v>
          </cell>
          <cell r="E456">
            <v>42805</v>
          </cell>
          <cell r="F456">
            <v>17</v>
          </cell>
          <cell r="G456" t="str">
            <v>Wien</v>
          </cell>
          <cell r="H456" t="str">
            <v>Österr   </v>
          </cell>
          <cell r="I456" t="str">
            <v>HERZOJULI</v>
          </cell>
          <cell r="J456" t="str">
            <v>W85</v>
          </cell>
          <cell r="N456" t="str">
            <v>I</v>
          </cell>
          <cell r="O456" t="str">
            <v>GIC</v>
          </cell>
          <cell r="P456" t="str">
            <v>GIC</v>
          </cell>
          <cell r="Q456" t="str">
            <v>I</v>
          </cell>
          <cell r="R456" t="str">
            <v>GIC</v>
          </cell>
          <cell r="S456" t="str">
            <v>GIC</v>
          </cell>
          <cell r="T456" t="str">
            <v>I</v>
          </cell>
          <cell r="U456" t="str">
            <v>GIC</v>
          </cell>
          <cell r="V456" t="str">
            <v>GIC</v>
          </cell>
          <cell r="W456" t="str">
            <v>I</v>
          </cell>
          <cell r="X456" t="str">
            <v>GIC</v>
          </cell>
          <cell r="Y456" t="str">
            <v>GIC</v>
          </cell>
          <cell r="Z456" t="str">
            <v>I</v>
          </cell>
          <cell r="AA456" t="str">
            <v>GIC</v>
          </cell>
          <cell r="AB456" t="str">
            <v>GIC</v>
          </cell>
          <cell r="AC456" t="str">
            <v>I</v>
          </cell>
          <cell r="AD456" t="str">
            <v>STO</v>
          </cell>
          <cell r="AE456" t="str">
            <v>STO</v>
          </cell>
        </row>
        <row r="457">
          <cell r="A457">
            <v>443</v>
          </cell>
          <cell r="B457" t="str">
            <v>Hofbauer Anika</v>
          </cell>
          <cell r="C457" t="str">
            <v>W</v>
          </cell>
          <cell r="D457">
            <v>36238</v>
          </cell>
          <cell r="E457">
            <v>42813</v>
          </cell>
          <cell r="F457">
            <v>18</v>
          </cell>
          <cell r="G457" t="str">
            <v>Stockerau</v>
          </cell>
          <cell r="H457" t="str">
            <v>Österr   </v>
          </cell>
          <cell r="I457" t="str">
            <v>HOFBAANIK</v>
          </cell>
          <cell r="J457" t="str">
            <v>W82</v>
          </cell>
          <cell r="N457" t="str">
            <v/>
          </cell>
          <cell r="O457" t="str">
            <v/>
          </cell>
          <cell r="P457" t="str">
            <v/>
          </cell>
          <cell r="Q457" t="str">
            <v/>
          </cell>
          <cell r="R457" t="str">
            <v/>
          </cell>
          <cell r="S457" t="str">
            <v/>
          </cell>
          <cell r="T457" t="str">
            <v/>
          </cell>
          <cell r="U457" t="str">
            <v/>
          </cell>
          <cell r="V457" t="str">
            <v/>
          </cell>
          <cell r="W457" t="str">
            <v>I</v>
          </cell>
          <cell r="X457" t="str">
            <v>GIC</v>
          </cell>
          <cell r="Y457" t="str">
            <v>GIC</v>
          </cell>
          <cell r="Z457" t="str">
            <v>I</v>
          </cell>
          <cell r="AA457" t="str">
            <v>GIC</v>
          </cell>
          <cell r="AB457" t="str">
            <v>GIC</v>
          </cell>
          <cell r="AC457" t="str">
            <v>I</v>
          </cell>
          <cell r="AD457" t="str">
            <v>STO</v>
          </cell>
          <cell r="AE457" t="str">
            <v>STO</v>
          </cell>
        </row>
        <row r="458">
          <cell r="A458">
            <v>444</v>
          </cell>
          <cell r="B458" t="str">
            <v>Holy Tommy</v>
          </cell>
          <cell r="C458" t="str">
            <v>M</v>
          </cell>
          <cell r="D458">
            <v>37240</v>
          </cell>
          <cell r="E458">
            <v>42719</v>
          </cell>
          <cell r="F458">
            <v>15</v>
          </cell>
          <cell r="G458" t="str">
            <v>Korneuburg</v>
          </cell>
          <cell r="H458" t="str">
            <v>Österr   </v>
          </cell>
          <cell r="I458" t="str">
            <v>HOLYTOMM</v>
          </cell>
          <cell r="J458" t="str">
            <v>M331</v>
          </cell>
          <cell r="N458" t="str">
            <v>I</v>
          </cell>
          <cell r="O458" t="str">
            <v>GIC</v>
          </cell>
          <cell r="P458" t="str">
            <v>GIC</v>
          </cell>
          <cell r="Q458" t="str">
            <v>I</v>
          </cell>
          <cell r="R458" t="str">
            <v>GIC</v>
          </cell>
          <cell r="S458" t="str">
            <v>GIC</v>
          </cell>
          <cell r="T458" t="str">
            <v>I</v>
          </cell>
          <cell r="U458" t="str">
            <v>GIC</v>
          </cell>
          <cell r="V458" t="str">
            <v>GIC</v>
          </cell>
          <cell r="W458" t="str">
            <v>I</v>
          </cell>
          <cell r="X458" t="str">
            <v>GIC</v>
          </cell>
          <cell r="Y458" t="str">
            <v>GIC</v>
          </cell>
          <cell r="Z458" t="str">
            <v>I</v>
          </cell>
          <cell r="AA458" t="str">
            <v>GIC</v>
          </cell>
          <cell r="AB458" t="str">
            <v>GIC</v>
          </cell>
          <cell r="AC458" t="str">
            <v>I</v>
          </cell>
          <cell r="AD458" t="str">
            <v>STO</v>
          </cell>
          <cell r="AE458" t="str">
            <v>STO</v>
          </cell>
        </row>
        <row r="459">
          <cell r="A459">
            <v>445</v>
          </cell>
          <cell r="B459" t="str">
            <v>Holzmann Melanie</v>
          </cell>
          <cell r="C459" t="str">
            <v>W</v>
          </cell>
          <cell r="D459">
            <v>35428</v>
          </cell>
          <cell r="E459">
            <v>42733</v>
          </cell>
          <cell r="F459">
            <v>20</v>
          </cell>
          <cell r="G459" t="str">
            <v>Klosterneuburg</v>
          </cell>
          <cell r="H459" t="str">
            <v>Österreich</v>
          </cell>
          <cell r="I459" t="str">
            <v>HOLZMMELA</v>
          </cell>
          <cell r="J459" t="str">
            <v>W93</v>
          </cell>
          <cell r="N459" t="str">
            <v/>
          </cell>
          <cell r="O459" t="str">
            <v/>
          </cell>
          <cell r="P459" t="str">
            <v/>
          </cell>
          <cell r="Q459" t="str">
            <v/>
          </cell>
          <cell r="R459" t="str">
            <v/>
          </cell>
          <cell r="S459" t="str">
            <v/>
          </cell>
          <cell r="T459" t="str">
            <v/>
          </cell>
          <cell r="U459" t="str">
            <v/>
          </cell>
          <cell r="V459" t="str">
            <v/>
          </cell>
          <cell r="W459" t="str">
            <v/>
          </cell>
          <cell r="X459" t="str">
            <v/>
          </cell>
          <cell r="Y459" t="str">
            <v/>
          </cell>
          <cell r="Z459" t="str">
            <v/>
          </cell>
          <cell r="AA459" t="str">
            <v/>
          </cell>
          <cell r="AB459" t="str">
            <v/>
          </cell>
          <cell r="AC459" t="str">
            <v>I</v>
          </cell>
          <cell r="AD459" t="str">
            <v>LAL</v>
          </cell>
          <cell r="AE459" t="str">
            <v>LAL</v>
          </cell>
        </row>
        <row r="460">
          <cell r="A460">
            <v>446</v>
          </cell>
          <cell r="B460" t="str">
            <v>Irsa Franz Jakob</v>
          </cell>
          <cell r="C460" t="str">
            <v>M</v>
          </cell>
          <cell r="D460">
            <v>35618</v>
          </cell>
          <cell r="E460">
            <v>42923</v>
          </cell>
          <cell r="F460">
            <v>20</v>
          </cell>
          <cell r="G460" t="str">
            <v>Wien</v>
          </cell>
          <cell r="H460" t="str">
            <v>Österr   </v>
          </cell>
          <cell r="I460" t="str">
            <v>IRSAFRAN</v>
          </cell>
          <cell r="J460" t="str">
            <v>M321</v>
          </cell>
          <cell r="K460">
            <v>4658</v>
          </cell>
          <cell r="N460" t="str">
            <v/>
          </cell>
          <cell r="O460" t="str">
            <v/>
          </cell>
          <cell r="P460" t="str">
            <v/>
          </cell>
          <cell r="Q460" t="str">
            <v/>
          </cell>
          <cell r="R460" t="str">
            <v/>
          </cell>
          <cell r="S460" t="str">
            <v/>
          </cell>
          <cell r="T460" t="str">
            <v/>
          </cell>
          <cell r="U460" t="str">
            <v/>
          </cell>
          <cell r="V460" t="str">
            <v/>
          </cell>
          <cell r="W460" t="str">
            <v>I</v>
          </cell>
          <cell r="X460" t="str">
            <v>KRE</v>
          </cell>
          <cell r="Y460" t="str">
            <v>KRE</v>
          </cell>
          <cell r="Z460" t="str">
            <v>I</v>
          </cell>
          <cell r="AA460" t="str">
            <v>KRE</v>
          </cell>
          <cell r="AB460" t="str">
            <v>KRE</v>
          </cell>
          <cell r="AC460" t="str">
            <v>I</v>
          </cell>
          <cell r="AD460" t="str">
            <v>KRE</v>
          </cell>
          <cell r="AE460" t="str">
            <v>KRE</v>
          </cell>
        </row>
        <row r="461">
          <cell r="A461">
            <v>447</v>
          </cell>
          <cell r="B461" t="str">
            <v>Kadic Marisela</v>
          </cell>
          <cell r="C461" t="str">
            <v>W</v>
          </cell>
          <cell r="D461">
            <v>35401</v>
          </cell>
          <cell r="E461">
            <v>43071</v>
          </cell>
          <cell r="F461">
            <v>21</v>
          </cell>
          <cell r="G461" t="str">
            <v>Tulln</v>
          </cell>
          <cell r="H461" t="str">
            <v>Österreich</v>
          </cell>
          <cell r="I461" t="str">
            <v>KADICMARI</v>
          </cell>
          <cell r="J461" t="str">
            <v>W89</v>
          </cell>
          <cell r="N461" t="str">
            <v/>
          </cell>
          <cell r="O461" t="str">
            <v/>
          </cell>
          <cell r="P461" t="str">
            <v/>
          </cell>
          <cell r="Q461" t="str">
            <v/>
          </cell>
          <cell r="R461" t="str">
            <v/>
          </cell>
          <cell r="S461" t="str">
            <v/>
          </cell>
          <cell r="T461" t="str">
            <v/>
          </cell>
          <cell r="U461" t="str">
            <v/>
          </cell>
          <cell r="V461" t="str">
            <v/>
          </cell>
          <cell r="W461" t="str">
            <v/>
          </cell>
          <cell r="X461" t="str">
            <v/>
          </cell>
          <cell r="Y461" t="str">
            <v/>
          </cell>
          <cell r="Z461" t="str">
            <v/>
          </cell>
          <cell r="AA461" t="str">
            <v/>
          </cell>
          <cell r="AB461" t="str">
            <v/>
          </cell>
          <cell r="AC461" t="str">
            <v>I</v>
          </cell>
          <cell r="AD461" t="str">
            <v>LAL</v>
          </cell>
          <cell r="AE461" t="str">
            <v>LAL</v>
          </cell>
        </row>
        <row r="462">
          <cell r="A462">
            <v>448</v>
          </cell>
          <cell r="B462" t="str">
            <v>Kadic Meris</v>
          </cell>
          <cell r="C462" t="str">
            <v>M</v>
          </cell>
          <cell r="D462">
            <v>35401</v>
          </cell>
          <cell r="E462">
            <v>43071</v>
          </cell>
          <cell r="F462">
            <v>21</v>
          </cell>
          <cell r="G462" t="str">
            <v>Tulln</v>
          </cell>
          <cell r="H462" t="str">
            <v>Österreich</v>
          </cell>
          <cell r="I462" t="str">
            <v>KADICMERI</v>
          </cell>
          <cell r="J462" t="str">
            <v>M323</v>
          </cell>
          <cell r="N462" t="str">
            <v/>
          </cell>
          <cell r="O462" t="str">
            <v/>
          </cell>
          <cell r="P462" t="str">
            <v/>
          </cell>
          <cell r="Q462" t="str">
            <v/>
          </cell>
          <cell r="R462" t="str">
            <v/>
          </cell>
          <cell r="S462" t="str">
            <v/>
          </cell>
          <cell r="T462" t="str">
            <v/>
          </cell>
          <cell r="U462" t="str">
            <v/>
          </cell>
          <cell r="V462" t="str">
            <v/>
          </cell>
          <cell r="W462" t="str">
            <v/>
          </cell>
          <cell r="X462" t="str">
            <v/>
          </cell>
          <cell r="Y462" t="str">
            <v/>
          </cell>
          <cell r="Z462" t="str">
            <v/>
          </cell>
          <cell r="AA462" t="str">
            <v/>
          </cell>
          <cell r="AB462" t="str">
            <v/>
          </cell>
          <cell r="AC462" t="str">
            <v>I</v>
          </cell>
          <cell r="AD462" t="str">
            <v>LAL</v>
          </cell>
          <cell r="AE462" t="str">
            <v>LAL</v>
          </cell>
        </row>
        <row r="463">
          <cell r="A463">
            <v>449</v>
          </cell>
          <cell r="B463" t="str">
            <v>Kandl Vanessa</v>
          </cell>
          <cell r="C463" t="str">
            <v>W</v>
          </cell>
          <cell r="D463">
            <v>35988</v>
          </cell>
          <cell r="E463">
            <v>42928</v>
          </cell>
          <cell r="F463">
            <v>19</v>
          </cell>
          <cell r="G463" t="str">
            <v>Wien</v>
          </cell>
          <cell r="H463" t="str">
            <v>Österr   </v>
          </cell>
          <cell r="I463" t="str">
            <v>KANDLVANE</v>
          </cell>
          <cell r="J463" t="str">
            <v>W79</v>
          </cell>
          <cell r="N463" t="str">
            <v/>
          </cell>
          <cell r="O463" t="str">
            <v/>
          </cell>
          <cell r="P463" t="str">
            <v/>
          </cell>
          <cell r="Q463" t="str">
            <v/>
          </cell>
          <cell r="R463" t="str">
            <v/>
          </cell>
          <cell r="S463" t="str">
            <v/>
          </cell>
          <cell r="T463" t="str">
            <v/>
          </cell>
          <cell r="U463" t="str">
            <v/>
          </cell>
          <cell r="V463" t="str">
            <v/>
          </cell>
          <cell r="W463" t="str">
            <v/>
          </cell>
          <cell r="X463" t="str">
            <v/>
          </cell>
          <cell r="Y463" t="str">
            <v/>
          </cell>
          <cell r="Z463" t="str">
            <v>I</v>
          </cell>
          <cell r="AA463" t="str">
            <v>GIC</v>
          </cell>
          <cell r="AB463" t="str">
            <v>GIC</v>
          </cell>
          <cell r="AC463" t="str">
            <v>I</v>
          </cell>
          <cell r="AD463" t="str">
            <v>STO</v>
          </cell>
          <cell r="AE463" t="str">
            <v>STO</v>
          </cell>
        </row>
        <row r="464">
          <cell r="A464">
            <v>450</v>
          </cell>
          <cell r="B464" t="str">
            <v>Kitzler Dominik</v>
          </cell>
          <cell r="C464" t="str">
            <v>M</v>
          </cell>
          <cell r="D464">
            <v>35921</v>
          </cell>
          <cell r="E464">
            <v>42861</v>
          </cell>
          <cell r="F464">
            <v>19</v>
          </cell>
          <cell r="G464" t="str">
            <v>Stockerau</v>
          </cell>
          <cell r="H464" t="str">
            <v>Österr   </v>
          </cell>
          <cell r="I464" t="str">
            <v>KITZLDOMI</v>
          </cell>
          <cell r="J464" t="str">
            <v>M334</v>
          </cell>
          <cell r="N464" t="str">
            <v/>
          </cell>
          <cell r="O464" t="str">
            <v/>
          </cell>
          <cell r="P464" t="str">
            <v/>
          </cell>
          <cell r="Q464" t="str">
            <v/>
          </cell>
          <cell r="R464" t="str">
            <v/>
          </cell>
          <cell r="S464" t="str">
            <v/>
          </cell>
          <cell r="T464" t="str">
            <v/>
          </cell>
          <cell r="U464" t="str">
            <v/>
          </cell>
          <cell r="V464" t="str">
            <v/>
          </cell>
          <cell r="W464" t="str">
            <v/>
          </cell>
          <cell r="X464" t="str">
            <v/>
          </cell>
          <cell r="Y464" t="str">
            <v/>
          </cell>
          <cell r="Z464" t="str">
            <v>I</v>
          </cell>
          <cell r="AA464" t="str">
            <v>GIC</v>
          </cell>
          <cell r="AB464" t="str">
            <v>GIC</v>
          </cell>
          <cell r="AC464" t="str">
            <v>I</v>
          </cell>
          <cell r="AD464" t="str">
            <v>STO</v>
          </cell>
          <cell r="AE464" t="str">
            <v>STO</v>
          </cell>
        </row>
        <row r="465">
          <cell r="A465">
            <v>451</v>
          </cell>
          <cell r="B465" t="str">
            <v>Kleinschuster Michaela</v>
          </cell>
          <cell r="C465" t="str">
            <v>W</v>
          </cell>
          <cell r="D465">
            <v>35368</v>
          </cell>
          <cell r="E465">
            <v>43038</v>
          </cell>
          <cell r="F465">
            <v>21</v>
          </cell>
          <cell r="G465" t="str">
            <v>Tulln</v>
          </cell>
          <cell r="H465" t="str">
            <v>Österreich</v>
          </cell>
          <cell r="I465" t="str">
            <v>KLEINMICH</v>
          </cell>
          <cell r="J465" t="str">
            <v>W90</v>
          </cell>
          <cell r="N465" t="str">
            <v/>
          </cell>
          <cell r="O465" t="str">
            <v/>
          </cell>
          <cell r="P465" t="str">
            <v/>
          </cell>
          <cell r="Q465" t="str">
            <v/>
          </cell>
          <cell r="R465" t="str">
            <v/>
          </cell>
          <cell r="S465" t="str">
            <v/>
          </cell>
          <cell r="T465" t="str">
            <v/>
          </cell>
          <cell r="U465" t="str">
            <v/>
          </cell>
          <cell r="V465" t="str">
            <v/>
          </cell>
          <cell r="W465" t="str">
            <v/>
          </cell>
          <cell r="X465" t="str">
            <v/>
          </cell>
          <cell r="Y465" t="str">
            <v/>
          </cell>
          <cell r="Z465" t="str">
            <v/>
          </cell>
          <cell r="AA465" t="str">
            <v/>
          </cell>
          <cell r="AB465" t="str">
            <v/>
          </cell>
          <cell r="AC465" t="str">
            <v>I</v>
          </cell>
          <cell r="AD465" t="str">
            <v>LAL</v>
          </cell>
          <cell r="AE465" t="str">
            <v>LAL</v>
          </cell>
        </row>
        <row r="466">
          <cell r="A466">
            <v>452</v>
          </cell>
          <cell r="B466" t="str">
            <v>Koch Marielies</v>
          </cell>
          <cell r="C466" t="str">
            <v>W</v>
          </cell>
          <cell r="D466">
            <v>37578</v>
          </cell>
          <cell r="E466">
            <v>43057</v>
          </cell>
          <cell r="F466">
            <v>15</v>
          </cell>
          <cell r="G466" t="str">
            <v>Krems</v>
          </cell>
          <cell r="H466" t="str">
            <v>Österr   </v>
          </cell>
          <cell r="I466" t="str">
            <v>KOCHMARI</v>
          </cell>
          <cell r="J466" t="str">
            <v>W101</v>
          </cell>
          <cell r="N466" t="str">
            <v>I</v>
          </cell>
          <cell r="O466" t="str">
            <v>KRE</v>
          </cell>
          <cell r="P466" t="str">
            <v>KRE</v>
          </cell>
          <cell r="Q466" t="str">
            <v>I</v>
          </cell>
          <cell r="R466" t="str">
            <v>KRE</v>
          </cell>
          <cell r="S466" t="str">
            <v>KRE</v>
          </cell>
          <cell r="T466" t="str">
            <v>I</v>
          </cell>
          <cell r="U466" t="str">
            <v>KRE</v>
          </cell>
          <cell r="V466" t="str">
            <v>KRE</v>
          </cell>
          <cell r="W466" t="str">
            <v>I</v>
          </cell>
          <cell r="X466" t="str">
            <v>KRE</v>
          </cell>
          <cell r="Y466" t="str">
            <v>KRE</v>
          </cell>
          <cell r="Z466" t="str">
            <v>I</v>
          </cell>
          <cell r="AA466" t="str">
            <v>KRE</v>
          </cell>
          <cell r="AB466" t="str">
            <v>KRE</v>
          </cell>
          <cell r="AC466" t="str">
            <v>I</v>
          </cell>
          <cell r="AD466" t="str">
            <v>KRE</v>
          </cell>
          <cell r="AE466" t="str">
            <v>KRE</v>
          </cell>
        </row>
        <row r="467">
          <cell r="A467">
            <v>453</v>
          </cell>
          <cell r="B467" t="str">
            <v>Kozmann Florian</v>
          </cell>
          <cell r="C467" t="str">
            <v>M</v>
          </cell>
          <cell r="D467">
            <v>37168</v>
          </cell>
          <cell r="E467">
            <v>43012</v>
          </cell>
          <cell r="F467">
            <v>16</v>
          </cell>
          <cell r="G467" t="str">
            <v>Wien</v>
          </cell>
          <cell r="H467" t="str">
            <v>Österr   </v>
          </cell>
          <cell r="I467" t="str">
            <v>KOZMAFLOR</v>
          </cell>
          <cell r="J467" t="str">
            <v>M342</v>
          </cell>
          <cell r="N467" t="str">
            <v>I</v>
          </cell>
          <cell r="O467" t="str">
            <v>VÖD</v>
          </cell>
          <cell r="P467" t="str">
            <v>VÖD</v>
          </cell>
          <cell r="Q467" t="str">
            <v>I</v>
          </cell>
          <cell r="R467" t="str">
            <v>VÖD</v>
          </cell>
          <cell r="S467" t="str">
            <v>VÖD</v>
          </cell>
          <cell r="T467" t="str">
            <v>I</v>
          </cell>
          <cell r="U467" t="str">
            <v>VÖD</v>
          </cell>
          <cell r="V467" t="str">
            <v>VÖD</v>
          </cell>
          <cell r="W467" t="str">
            <v>I</v>
          </cell>
          <cell r="X467" t="str">
            <v>VÖD</v>
          </cell>
          <cell r="Y467" t="str">
            <v>VÖD</v>
          </cell>
          <cell r="Z467" t="str">
            <v>I</v>
          </cell>
          <cell r="AA467" t="str">
            <v>VÖD</v>
          </cell>
          <cell r="AB467" t="str">
            <v>VÖD</v>
          </cell>
          <cell r="AC467" t="str">
            <v>I</v>
          </cell>
          <cell r="AD467" t="str">
            <v>VÖD</v>
          </cell>
          <cell r="AE467" t="str">
            <v>VÖD</v>
          </cell>
        </row>
        <row r="468">
          <cell r="A468">
            <v>454</v>
          </cell>
          <cell r="B468" t="str">
            <v>Legel Thomas</v>
          </cell>
          <cell r="C468" t="str">
            <v>M</v>
          </cell>
          <cell r="D468">
            <v>37336</v>
          </cell>
          <cell r="E468">
            <v>42815</v>
          </cell>
          <cell r="F468">
            <v>15</v>
          </cell>
          <cell r="G468" t="str">
            <v>Wr.Neustadt</v>
          </cell>
          <cell r="H468" t="str">
            <v>Österr</v>
          </cell>
          <cell r="I468" t="str">
            <v>LEGELTHOM</v>
          </cell>
          <cell r="J468" t="str">
            <v>M343</v>
          </cell>
          <cell r="N468" t="str">
            <v>I</v>
          </cell>
          <cell r="O468" t="str">
            <v>MÖD</v>
          </cell>
          <cell r="P468" t="str">
            <v>MÖD</v>
          </cell>
          <cell r="Q468" t="str">
            <v>I</v>
          </cell>
          <cell r="R468" t="str">
            <v>MÖD</v>
          </cell>
          <cell r="S468" t="str">
            <v>MÖD</v>
          </cell>
          <cell r="T468" t="str">
            <v>I</v>
          </cell>
          <cell r="U468" t="str">
            <v>MÖD</v>
          </cell>
          <cell r="V468" t="str">
            <v>MÖD</v>
          </cell>
          <cell r="W468" t="str">
            <v>I</v>
          </cell>
          <cell r="X468" t="str">
            <v>MÖD</v>
          </cell>
          <cell r="Y468" t="str">
            <v>MÖD</v>
          </cell>
          <cell r="Z468" t="str">
            <v>I</v>
          </cell>
          <cell r="AA468" t="str">
            <v>MÖD</v>
          </cell>
          <cell r="AB468" t="str">
            <v>MÖD</v>
          </cell>
          <cell r="AC468" t="str">
            <v>I</v>
          </cell>
          <cell r="AD468" t="str">
            <v>MÖD</v>
          </cell>
          <cell r="AE468" t="str">
            <v>MÖD</v>
          </cell>
        </row>
        <row r="469">
          <cell r="A469">
            <v>455</v>
          </cell>
          <cell r="B469" t="str">
            <v>Lukas Dominik</v>
          </cell>
          <cell r="C469" t="str">
            <v>M</v>
          </cell>
          <cell r="D469">
            <v>35451</v>
          </cell>
          <cell r="E469">
            <v>42756</v>
          </cell>
          <cell r="F469">
            <v>20</v>
          </cell>
          <cell r="G469" t="str">
            <v>Stockerau</v>
          </cell>
          <cell r="H469" t="str">
            <v>Österreich</v>
          </cell>
          <cell r="I469" t="str">
            <v>LUKASDOMI</v>
          </cell>
          <cell r="J469" t="str">
            <v>M324</v>
          </cell>
          <cell r="N469" t="str">
            <v/>
          </cell>
          <cell r="O469" t="str">
            <v/>
          </cell>
          <cell r="P469" t="str">
            <v/>
          </cell>
          <cell r="Q469" t="str">
            <v/>
          </cell>
          <cell r="R469" t="str">
            <v/>
          </cell>
          <cell r="S469" t="str">
            <v/>
          </cell>
          <cell r="T469" t="str">
            <v/>
          </cell>
          <cell r="U469" t="str">
            <v/>
          </cell>
          <cell r="V469" t="str">
            <v/>
          </cell>
          <cell r="W469" t="str">
            <v/>
          </cell>
          <cell r="X469" t="str">
            <v/>
          </cell>
          <cell r="Y469" t="str">
            <v/>
          </cell>
          <cell r="Z469" t="str">
            <v/>
          </cell>
          <cell r="AA469" t="str">
            <v/>
          </cell>
          <cell r="AB469" t="str">
            <v/>
          </cell>
          <cell r="AC469" t="str">
            <v>I</v>
          </cell>
          <cell r="AD469" t="str">
            <v>LAL</v>
          </cell>
          <cell r="AE469" t="str">
            <v>LAL</v>
          </cell>
        </row>
        <row r="470">
          <cell r="A470">
            <v>456</v>
          </cell>
          <cell r="B470" t="str">
            <v>Messlender Lorenz</v>
          </cell>
          <cell r="C470" t="str">
            <v>M</v>
          </cell>
          <cell r="D470">
            <v>36035</v>
          </cell>
          <cell r="E470">
            <v>42975</v>
          </cell>
          <cell r="F470">
            <v>19</v>
          </cell>
          <cell r="G470" t="str">
            <v>Baden</v>
          </cell>
          <cell r="H470" t="str">
            <v>Österr   </v>
          </cell>
          <cell r="I470" t="str">
            <v>MESSLLORE</v>
          </cell>
          <cell r="J470" t="str">
            <v>M276</v>
          </cell>
          <cell r="N470" t="str">
            <v/>
          </cell>
          <cell r="O470" t="str">
            <v/>
          </cell>
          <cell r="P470" t="str">
            <v/>
          </cell>
          <cell r="Q470" t="str">
            <v/>
          </cell>
          <cell r="R470" t="str">
            <v/>
          </cell>
          <cell r="S470" t="str">
            <v/>
          </cell>
          <cell r="T470" t="str">
            <v/>
          </cell>
          <cell r="U470" t="str">
            <v/>
          </cell>
          <cell r="V470" t="str">
            <v/>
          </cell>
          <cell r="W470" t="str">
            <v/>
          </cell>
          <cell r="X470" t="str">
            <v/>
          </cell>
          <cell r="Y470" t="str">
            <v/>
          </cell>
          <cell r="Z470" t="str">
            <v>I</v>
          </cell>
          <cell r="AA470" t="str">
            <v>VÖD</v>
          </cell>
          <cell r="AB470" t="str">
            <v>VÖD</v>
          </cell>
          <cell r="AC470" t="str">
            <v>I</v>
          </cell>
          <cell r="AD470" t="str">
            <v>VÖD</v>
          </cell>
          <cell r="AE470" t="str">
            <v>VÖD</v>
          </cell>
        </row>
        <row r="471">
          <cell r="A471">
            <v>457</v>
          </cell>
          <cell r="B471" t="str">
            <v>Messlender Marlene</v>
          </cell>
          <cell r="C471" t="str">
            <v>W</v>
          </cell>
          <cell r="D471">
            <v>35552</v>
          </cell>
          <cell r="E471">
            <v>42857</v>
          </cell>
          <cell r="F471">
            <v>20</v>
          </cell>
          <cell r="G471" t="str">
            <v>Mödling</v>
          </cell>
          <cell r="H471" t="str">
            <v>Österr   </v>
          </cell>
          <cell r="I471" t="str">
            <v>MESSLMARL</v>
          </cell>
          <cell r="J471" t="str">
            <v>W68</v>
          </cell>
          <cell r="N471" t="str">
            <v/>
          </cell>
          <cell r="O471" t="str">
            <v/>
          </cell>
          <cell r="P471" t="str">
            <v/>
          </cell>
          <cell r="Q471" t="str">
            <v/>
          </cell>
          <cell r="R471" t="str">
            <v/>
          </cell>
          <cell r="S471" t="str">
            <v/>
          </cell>
          <cell r="T471" t="str">
            <v/>
          </cell>
          <cell r="U471" t="str">
            <v/>
          </cell>
          <cell r="V471" t="str">
            <v/>
          </cell>
          <cell r="W471" t="str">
            <v/>
          </cell>
          <cell r="X471" t="str">
            <v/>
          </cell>
          <cell r="Y471" t="str">
            <v/>
          </cell>
          <cell r="Z471" t="str">
            <v/>
          </cell>
          <cell r="AA471" t="str">
            <v/>
          </cell>
          <cell r="AB471" t="str">
            <v/>
          </cell>
          <cell r="AC471" t="str">
            <v>I</v>
          </cell>
          <cell r="AD471" t="str">
            <v>VÖD</v>
          </cell>
          <cell r="AE471" t="str">
            <v>VÖD</v>
          </cell>
        </row>
        <row r="472">
          <cell r="A472">
            <v>458</v>
          </cell>
          <cell r="B472" t="str">
            <v>Najemnik Christoph</v>
          </cell>
          <cell r="C472" t="str">
            <v>M</v>
          </cell>
          <cell r="D472">
            <v>35640</v>
          </cell>
          <cell r="E472">
            <v>42945</v>
          </cell>
          <cell r="F472">
            <v>20</v>
          </cell>
          <cell r="G472" t="str">
            <v>Hainburg</v>
          </cell>
          <cell r="H472" t="str">
            <v>Österr</v>
          </cell>
          <cell r="I472" t="str">
            <v>NAJEMCHRI</v>
          </cell>
          <cell r="J472" t="str">
            <v>M319</v>
          </cell>
          <cell r="K472">
            <v>4650</v>
          </cell>
          <cell r="N472" t="str">
            <v>I</v>
          </cell>
          <cell r="O472" t="str">
            <v>SVS</v>
          </cell>
          <cell r="P472" t="str">
            <v>SVS</v>
          </cell>
          <cell r="Q472" t="str">
            <v>I</v>
          </cell>
          <cell r="R472" t="str">
            <v>SVS</v>
          </cell>
          <cell r="S472" t="str">
            <v>SVS</v>
          </cell>
          <cell r="T472" t="str">
            <v>I</v>
          </cell>
          <cell r="U472" t="str">
            <v>SVS</v>
          </cell>
          <cell r="V472" t="str">
            <v>SVS</v>
          </cell>
          <cell r="W472" t="str">
            <v>I</v>
          </cell>
          <cell r="X472" t="str">
            <v>SVS</v>
          </cell>
          <cell r="Y472" t="str">
            <v>SVS</v>
          </cell>
          <cell r="Z472" t="str">
            <v>I</v>
          </cell>
          <cell r="AA472" t="str">
            <v>OMV</v>
          </cell>
          <cell r="AB472" t="str">
            <v>OMV</v>
          </cell>
          <cell r="AC472" t="str">
            <v>I</v>
          </cell>
          <cell r="AD472" t="str">
            <v>OMV</v>
          </cell>
          <cell r="AE472" t="str">
            <v>OMV</v>
          </cell>
        </row>
        <row r="473">
          <cell r="A473">
            <v>459</v>
          </cell>
          <cell r="B473" t="str">
            <v>Pascher Gregor</v>
          </cell>
          <cell r="C473" t="str">
            <v>M</v>
          </cell>
          <cell r="D473">
            <v>35558</v>
          </cell>
          <cell r="E473">
            <v>42863</v>
          </cell>
          <cell r="F473">
            <v>20</v>
          </cell>
          <cell r="G473" t="str">
            <v>Korneuburg</v>
          </cell>
          <cell r="H473" t="str">
            <v>Österr   </v>
          </cell>
          <cell r="I473" t="str">
            <v>PASCHGREG</v>
          </cell>
          <cell r="J473" t="str">
            <v>M333</v>
          </cell>
          <cell r="N473" t="str">
            <v/>
          </cell>
          <cell r="O473" t="str">
            <v/>
          </cell>
          <cell r="P473" t="str">
            <v/>
          </cell>
          <cell r="Q473" t="str">
            <v/>
          </cell>
          <cell r="R473" t="str">
            <v/>
          </cell>
          <cell r="S473" t="str">
            <v/>
          </cell>
          <cell r="T473" t="str">
            <v/>
          </cell>
          <cell r="U473" t="str">
            <v/>
          </cell>
          <cell r="V473" t="str">
            <v/>
          </cell>
          <cell r="W473" t="str">
            <v/>
          </cell>
          <cell r="X473" t="str">
            <v/>
          </cell>
          <cell r="Y473" t="str">
            <v/>
          </cell>
          <cell r="Z473" t="str">
            <v/>
          </cell>
          <cell r="AA473" t="str">
            <v/>
          </cell>
          <cell r="AB473" t="str">
            <v/>
          </cell>
          <cell r="AC473" t="str">
            <v>I</v>
          </cell>
          <cell r="AD473" t="str">
            <v>STO</v>
          </cell>
          <cell r="AE473" t="str">
            <v>STO</v>
          </cell>
        </row>
        <row r="474">
          <cell r="A474">
            <v>460</v>
          </cell>
          <cell r="B474" t="str">
            <v>Perkovic Marco</v>
          </cell>
          <cell r="C474" t="str">
            <v>M</v>
          </cell>
          <cell r="D474">
            <v>36065</v>
          </cell>
          <cell r="E474">
            <v>43005</v>
          </cell>
          <cell r="F474">
            <v>19</v>
          </cell>
          <cell r="G474" t="str">
            <v>Wien</v>
          </cell>
          <cell r="H474" t="str">
            <v>Österr   </v>
          </cell>
          <cell r="I474" t="str">
            <v>PERKOMARC</v>
          </cell>
          <cell r="J474" t="str">
            <v>M297</v>
          </cell>
          <cell r="N474" t="str">
            <v/>
          </cell>
          <cell r="O474" t="str">
            <v/>
          </cell>
          <cell r="P474" t="str">
            <v/>
          </cell>
          <cell r="Q474" t="str">
            <v/>
          </cell>
          <cell r="R474" t="str">
            <v/>
          </cell>
          <cell r="S474" t="str">
            <v/>
          </cell>
          <cell r="T474" t="str">
            <v/>
          </cell>
          <cell r="U474" t="str">
            <v/>
          </cell>
          <cell r="V474" t="str">
            <v/>
          </cell>
          <cell r="W474" t="str">
            <v/>
          </cell>
          <cell r="X474" t="str">
            <v/>
          </cell>
          <cell r="Y474" t="str">
            <v/>
          </cell>
          <cell r="Z474" t="str">
            <v>I</v>
          </cell>
          <cell r="AA474" t="str">
            <v>VÖD</v>
          </cell>
          <cell r="AB474" t="str">
            <v>VÖD</v>
          </cell>
          <cell r="AC474" t="str">
            <v>I</v>
          </cell>
          <cell r="AD474" t="str">
            <v>VÖD</v>
          </cell>
          <cell r="AE474" t="str">
            <v>VÖD</v>
          </cell>
        </row>
        <row r="475">
          <cell r="A475">
            <v>461</v>
          </cell>
          <cell r="B475" t="str">
            <v>Schebesta Lucas</v>
          </cell>
          <cell r="C475" t="str">
            <v>M</v>
          </cell>
          <cell r="D475">
            <v>35551</v>
          </cell>
          <cell r="E475">
            <v>42856</v>
          </cell>
          <cell r="F475">
            <v>20</v>
          </cell>
          <cell r="G475" t="str">
            <v>Wien</v>
          </cell>
          <cell r="H475" t="str">
            <v>Österr</v>
          </cell>
          <cell r="I475" t="str">
            <v>SCHEBLUCA</v>
          </cell>
          <cell r="J475" t="str">
            <v>M320</v>
          </cell>
          <cell r="K475">
            <v>4651</v>
          </cell>
          <cell r="N475" t="str">
            <v>I</v>
          </cell>
          <cell r="O475" t="str">
            <v>SVS</v>
          </cell>
          <cell r="P475" t="str">
            <v>SVS</v>
          </cell>
          <cell r="Q475" t="str">
            <v>I</v>
          </cell>
          <cell r="R475" t="str">
            <v>SVS</v>
          </cell>
          <cell r="S475" t="str">
            <v>SVS</v>
          </cell>
          <cell r="T475" t="str">
            <v>I</v>
          </cell>
          <cell r="U475" t="str">
            <v>SVS</v>
          </cell>
          <cell r="V475" t="str">
            <v>SVS</v>
          </cell>
          <cell r="W475" t="str">
            <v>I</v>
          </cell>
          <cell r="X475" t="str">
            <v>SVS</v>
          </cell>
          <cell r="Y475" t="str">
            <v>SVS</v>
          </cell>
          <cell r="Z475" t="str">
            <v>I</v>
          </cell>
          <cell r="AA475" t="str">
            <v>OMV</v>
          </cell>
          <cell r="AB475" t="str">
            <v>OMV</v>
          </cell>
          <cell r="AC475" t="str">
            <v>I</v>
          </cell>
          <cell r="AD475" t="str">
            <v>OMV</v>
          </cell>
          <cell r="AE475" t="str">
            <v>OMV</v>
          </cell>
        </row>
        <row r="476">
          <cell r="A476">
            <v>462</v>
          </cell>
          <cell r="B476" t="str">
            <v>Scherz Daniel</v>
          </cell>
          <cell r="C476" t="str">
            <v>M</v>
          </cell>
          <cell r="D476">
            <v>35482</v>
          </cell>
          <cell r="E476">
            <v>42787</v>
          </cell>
          <cell r="F476">
            <v>20</v>
          </cell>
          <cell r="G476" t="str">
            <v>Wien</v>
          </cell>
          <cell r="H476" t="str">
            <v>Österr   </v>
          </cell>
          <cell r="I476" t="str">
            <v>SCHERDANI</v>
          </cell>
          <cell r="J476" t="str">
            <v>M285</v>
          </cell>
          <cell r="N476" t="str">
            <v/>
          </cell>
          <cell r="O476" t="str">
            <v/>
          </cell>
          <cell r="P476" t="str">
            <v/>
          </cell>
          <cell r="Q476" t="str">
            <v/>
          </cell>
          <cell r="R476" t="str">
            <v/>
          </cell>
          <cell r="S476" t="str">
            <v/>
          </cell>
          <cell r="T476" t="str">
            <v/>
          </cell>
          <cell r="U476" t="str">
            <v/>
          </cell>
          <cell r="V476" t="str">
            <v/>
          </cell>
          <cell r="W476" t="str">
            <v/>
          </cell>
          <cell r="X476" t="str">
            <v/>
          </cell>
          <cell r="Y476" t="str">
            <v/>
          </cell>
          <cell r="Z476" t="str">
            <v>I</v>
          </cell>
          <cell r="AA476" t="str">
            <v>VÖD</v>
          </cell>
          <cell r="AB476" t="str">
            <v>VÖD</v>
          </cell>
          <cell r="AC476" t="str">
            <v>I</v>
          </cell>
          <cell r="AD476" t="str">
            <v>VÖD</v>
          </cell>
          <cell r="AE476" t="str">
            <v>VÖD</v>
          </cell>
        </row>
        <row r="477">
          <cell r="A477">
            <v>463</v>
          </cell>
          <cell r="B477" t="str">
            <v>Scheuer Melanie</v>
          </cell>
          <cell r="C477" t="str">
            <v>W</v>
          </cell>
          <cell r="D477">
            <v>35315</v>
          </cell>
          <cell r="E477">
            <v>42985</v>
          </cell>
          <cell r="F477">
            <v>21</v>
          </cell>
          <cell r="G477" t="str">
            <v>Tulln</v>
          </cell>
          <cell r="H477" t="str">
            <v>Österreich</v>
          </cell>
          <cell r="I477" t="str">
            <v>SCHEUMELA</v>
          </cell>
          <cell r="J477" t="str">
            <v>W98</v>
          </cell>
          <cell r="N477" t="str">
            <v/>
          </cell>
          <cell r="O477" t="str">
            <v/>
          </cell>
          <cell r="P477" t="str">
            <v/>
          </cell>
          <cell r="Q477" t="str">
            <v/>
          </cell>
          <cell r="R477" t="str">
            <v/>
          </cell>
          <cell r="S477" t="str">
            <v/>
          </cell>
          <cell r="T477" t="str">
            <v/>
          </cell>
          <cell r="U477" t="str">
            <v/>
          </cell>
          <cell r="V477" t="str">
            <v/>
          </cell>
          <cell r="W477" t="str">
            <v/>
          </cell>
          <cell r="X477" t="str">
            <v/>
          </cell>
          <cell r="Y477" t="str">
            <v/>
          </cell>
          <cell r="Z477" t="str">
            <v/>
          </cell>
          <cell r="AA477" t="str">
            <v/>
          </cell>
          <cell r="AB477" t="str">
            <v/>
          </cell>
          <cell r="AC477" t="str">
            <v>I</v>
          </cell>
          <cell r="AD477" t="str">
            <v>LAL</v>
          </cell>
          <cell r="AE477" t="str">
            <v>LAL</v>
          </cell>
        </row>
        <row r="478">
          <cell r="A478">
            <v>464</v>
          </cell>
          <cell r="B478" t="str">
            <v>Schwaiger Philipp</v>
          </cell>
          <cell r="C478" t="str">
            <v>M</v>
          </cell>
          <cell r="D478">
            <v>35100</v>
          </cell>
          <cell r="E478">
            <v>42771</v>
          </cell>
          <cell r="F478">
            <v>21</v>
          </cell>
          <cell r="G478" t="str">
            <v>Tulln</v>
          </cell>
          <cell r="H478" t="str">
            <v>Österreich</v>
          </cell>
          <cell r="I478" t="str">
            <v>SCHWAPHIL</v>
          </cell>
          <cell r="J478" t="str">
            <v>M315</v>
          </cell>
          <cell r="N478" t="str">
            <v/>
          </cell>
          <cell r="O478" t="str">
            <v/>
          </cell>
          <cell r="P478" t="str">
            <v/>
          </cell>
          <cell r="Q478" t="str">
            <v/>
          </cell>
          <cell r="R478" t="str">
            <v/>
          </cell>
          <cell r="S478" t="str">
            <v/>
          </cell>
          <cell r="T478" t="str">
            <v/>
          </cell>
          <cell r="U478" t="str">
            <v/>
          </cell>
          <cell r="V478" t="str">
            <v/>
          </cell>
          <cell r="W478" t="str">
            <v/>
          </cell>
          <cell r="X478" t="str">
            <v/>
          </cell>
          <cell r="Y478" t="str">
            <v/>
          </cell>
          <cell r="Z478" t="str">
            <v/>
          </cell>
          <cell r="AA478" t="str">
            <v/>
          </cell>
          <cell r="AB478" t="str">
            <v/>
          </cell>
          <cell r="AC478" t="str">
            <v>I</v>
          </cell>
          <cell r="AD478" t="str">
            <v>LAL</v>
          </cell>
          <cell r="AE478" t="str">
            <v>LAL</v>
          </cell>
        </row>
        <row r="479">
          <cell r="A479">
            <v>465</v>
          </cell>
          <cell r="B479" t="str">
            <v>Stando Jonathan</v>
          </cell>
          <cell r="C479" t="str">
            <v>M</v>
          </cell>
          <cell r="D479">
            <v>35383</v>
          </cell>
          <cell r="E479">
            <v>43053</v>
          </cell>
          <cell r="F479">
            <v>21</v>
          </cell>
          <cell r="G479" t="str">
            <v>Wien</v>
          </cell>
          <cell r="H479" t="str">
            <v>Österreich</v>
          </cell>
          <cell r="I479" t="str">
            <v>STANDJONA</v>
          </cell>
          <cell r="J479" t="str">
            <v>M317</v>
          </cell>
          <cell r="N479" t="str">
            <v/>
          </cell>
          <cell r="O479" t="str">
            <v/>
          </cell>
          <cell r="P479" t="str">
            <v/>
          </cell>
          <cell r="Q479" t="str">
            <v/>
          </cell>
          <cell r="R479" t="str">
            <v/>
          </cell>
          <cell r="S479" t="str">
            <v/>
          </cell>
          <cell r="T479" t="str">
            <v/>
          </cell>
          <cell r="U479" t="str">
            <v/>
          </cell>
          <cell r="V479" t="str">
            <v/>
          </cell>
          <cell r="W479" t="str">
            <v/>
          </cell>
          <cell r="X479" t="str">
            <v/>
          </cell>
          <cell r="Y479" t="str">
            <v/>
          </cell>
          <cell r="Z479" t="str">
            <v/>
          </cell>
          <cell r="AA479" t="str">
            <v/>
          </cell>
          <cell r="AB479" t="str">
            <v/>
          </cell>
          <cell r="AC479" t="str">
            <v>I</v>
          </cell>
          <cell r="AD479" t="str">
            <v>LAL</v>
          </cell>
          <cell r="AE479" t="str">
            <v>LAL</v>
          </cell>
        </row>
        <row r="480">
          <cell r="A480">
            <v>466</v>
          </cell>
          <cell r="B480" t="str">
            <v>Strobl Jasmin</v>
          </cell>
          <cell r="C480" t="str">
            <v>W</v>
          </cell>
          <cell r="D480">
            <v>35550</v>
          </cell>
          <cell r="E480">
            <v>42855</v>
          </cell>
          <cell r="F480">
            <v>20</v>
          </cell>
          <cell r="G480" t="str">
            <v>Tulln</v>
          </cell>
          <cell r="H480" t="str">
            <v>Österr   </v>
          </cell>
          <cell r="I480" t="str">
            <v>STROBJASM</v>
          </cell>
          <cell r="J480" t="str">
            <v>W77</v>
          </cell>
          <cell r="N480" t="str">
            <v/>
          </cell>
          <cell r="O480" t="str">
            <v/>
          </cell>
          <cell r="P480" t="str">
            <v/>
          </cell>
          <cell r="Q480" t="str">
            <v/>
          </cell>
          <cell r="R480" t="str">
            <v/>
          </cell>
          <cell r="S480" t="str">
            <v/>
          </cell>
          <cell r="T480" t="str">
            <v/>
          </cell>
          <cell r="U480" t="str">
            <v/>
          </cell>
          <cell r="V480" t="str">
            <v/>
          </cell>
          <cell r="W480" t="str">
            <v/>
          </cell>
          <cell r="X480" t="str">
            <v/>
          </cell>
          <cell r="Y480" t="str">
            <v/>
          </cell>
          <cell r="Z480" t="str">
            <v/>
          </cell>
          <cell r="AA480" t="str">
            <v/>
          </cell>
          <cell r="AB480" t="str">
            <v/>
          </cell>
          <cell r="AC480" t="str">
            <v>I</v>
          </cell>
          <cell r="AD480" t="str">
            <v>STO</v>
          </cell>
          <cell r="AE480" t="str">
            <v>STO</v>
          </cell>
        </row>
        <row r="481">
          <cell r="A481">
            <v>467</v>
          </cell>
          <cell r="B481" t="str">
            <v>Secka Mario</v>
          </cell>
          <cell r="C481" t="str">
            <v>M</v>
          </cell>
          <cell r="D481">
            <v>36117</v>
          </cell>
          <cell r="E481">
            <v>43057</v>
          </cell>
          <cell r="F481">
            <v>19</v>
          </cell>
          <cell r="G481" t="str">
            <v>Möding</v>
          </cell>
          <cell r="H481" t="str">
            <v>Österr   </v>
          </cell>
          <cell r="I481" t="str">
            <v>SECKAMARI</v>
          </cell>
          <cell r="J481" t="str">
            <v>M261</v>
          </cell>
          <cell r="K481">
            <v>4708</v>
          </cell>
          <cell r="N481" t="str">
            <v>I</v>
          </cell>
          <cell r="O481" t="str">
            <v>VÖD</v>
          </cell>
          <cell r="P481" t="str">
            <v>VÖD</v>
          </cell>
          <cell r="Q481" t="str">
            <v>I</v>
          </cell>
          <cell r="R481" t="str">
            <v>VÖD</v>
          </cell>
          <cell r="S481" t="str">
            <v>VÖD</v>
          </cell>
          <cell r="T481" t="str">
            <v>I</v>
          </cell>
          <cell r="U481" t="str">
            <v>VÖD</v>
          </cell>
          <cell r="V481" t="str">
            <v>VÖD</v>
          </cell>
          <cell r="W481" t="str">
            <v>I</v>
          </cell>
          <cell r="X481" t="str">
            <v>VÖD</v>
          </cell>
          <cell r="Y481" t="str">
            <v>VÖD</v>
          </cell>
          <cell r="Z481" t="str">
            <v>I</v>
          </cell>
          <cell r="AA481" t="str">
            <v>VÖD</v>
          </cell>
          <cell r="AB481" t="str">
            <v>VÖD</v>
          </cell>
          <cell r="AC481" t="str">
            <v>I</v>
          </cell>
          <cell r="AD481" t="str">
            <v>VÖD</v>
          </cell>
          <cell r="AE481" t="str">
            <v>VÖD</v>
          </cell>
        </row>
        <row r="482">
          <cell r="A482">
            <v>468</v>
          </cell>
          <cell r="B482" t="str">
            <v>Sitter Simon</v>
          </cell>
          <cell r="C482" t="str">
            <v>M</v>
          </cell>
          <cell r="D482">
            <v>35543</v>
          </cell>
          <cell r="E482">
            <v>42848</v>
          </cell>
          <cell r="F482">
            <v>20</v>
          </cell>
          <cell r="G482" t="str">
            <v>Wien</v>
          </cell>
          <cell r="H482" t="str">
            <v>Österr</v>
          </cell>
          <cell r="I482" t="str">
            <v>SITTESIMO</v>
          </cell>
          <cell r="J482" t="str">
            <v>M345</v>
          </cell>
          <cell r="K482">
            <v>4636</v>
          </cell>
          <cell r="N482" t="str">
            <v/>
          </cell>
          <cell r="O482" t="str">
            <v/>
          </cell>
          <cell r="P482" t="str">
            <v/>
          </cell>
          <cell r="Q482" t="str">
            <v/>
          </cell>
          <cell r="R482" t="str">
            <v/>
          </cell>
          <cell r="S482" t="str">
            <v/>
          </cell>
          <cell r="T482" t="str">
            <v/>
          </cell>
          <cell r="U482" t="str">
            <v/>
          </cell>
          <cell r="V482" t="str">
            <v/>
          </cell>
          <cell r="W482" t="str">
            <v>I</v>
          </cell>
          <cell r="X482" t="str">
            <v>LAL</v>
          </cell>
          <cell r="Y482" t="str">
            <v>LAL</v>
          </cell>
          <cell r="Z482" t="str">
            <v>I</v>
          </cell>
          <cell r="AA482" t="str">
            <v>LAL</v>
          </cell>
          <cell r="AB482" t="str">
            <v>KRE</v>
          </cell>
          <cell r="AC482" t="str">
            <v>I</v>
          </cell>
          <cell r="AD482" t="str">
            <v>LAL</v>
          </cell>
          <cell r="AE482" t="str">
            <v>LAL</v>
          </cell>
        </row>
        <row r="483">
          <cell r="A483">
            <v>469</v>
          </cell>
          <cell r="B483" t="str">
            <v>Steiner Philipp</v>
          </cell>
          <cell r="C483" t="str">
            <v>M</v>
          </cell>
          <cell r="D483">
            <v>35649</v>
          </cell>
          <cell r="E483">
            <v>42954</v>
          </cell>
          <cell r="F483">
            <v>20</v>
          </cell>
          <cell r="G483" t="str">
            <v>Tulln</v>
          </cell>
          <cell r="H483" t="str">
            <v>Österreich</v>
          </cell>
          <cell r="I483" t="str">
            <v>STEINPHIL</v>
          </cell>
          <cell r="J483" t="str">
            <v>M318</v>
          </cell>
          <cell r="N483" t="str">
            <v/>
          </cell>
          <cell r="O483" t="str">
            <v/>
          </cell>
          <cell r="P483" t="str">
            <v/>
          </cell>
          <cell r="Q483" t="str">
            <v/>
          </cell>
          <cell r="R483" t="str">
            <v/>
          </cell>
          <cell r="S483" t="str">
            <v/>
          </cell>
          <cell r="T483" t="str">
            <v/>
          </cell>
          <cell r="U483" t="str">
            <v/>
          </cell>
          <cell r="V483" t="str">
            <v/>
          </cell>
          <cell r="W483" t="str">
            <v/>
          </cell>
          <cell r="X483" t="str">
            <v/>
          </cell>
          <cell r="Y483" t="str">
            <v/>
          </cell>
          <cell r="Z483" t="str">
            <v/>
          </cell>
          <cell r="AA483" t="str">
            <v/>
          </cell>
          <cell r="AB483" t="str">
            <v/>
          </cell>
          <cell r="AC483" t="str">
            <v>I</v>
          </cell>
          <cell r="AD483" t="str">
            <v>LAL</v>
          </cell>
          <cell r="AE483" t="str">
            <v>LAL</v>
          </cell>
        </row>
        <row r="484">
          <cell r="A484">
            <v>470</v>
          </cell>
          <cell r="B484" t="str">
            <v>Stummerer Markus</v>
          </cell>
          <cell r="C484" t="str">
            <v>M</v>
          </cell>
          <cell r="D484">
            <v>35193</v>
          </cell>
          <cell r="E484">
            <v>42863</v>
          </cell>
          <cell r="F484">
            <v>21</v>
          </cell>
          <cell r="G484" t="str">
            <v>Mödling</v>
          </cell>
          <cell r="H484" t="str">
            <v>Österreich</v>
          </cell>
          <cell r="I484" t="str">
            <v>STUMMMARK</v>
          </cell>
          <cell r="J484" t="str">
            <v>M327</v>
          </cell>
          <cell r="N484" t="str">
            <v/>
          </cell>
          <cell r="O484" t="str">
            <v/>
          </cell>
          <cell r="P484" t="str">
            <v/>
          </cell>
          <cell r="Q484" t="str">
            <v/>
          </cell>
          <cell r="R484" t="str">
            <v/>
          </cell>
          <cell r="S484" t="str">
            <v/>
          </cell>
          <cell r="T484" t="str">
            <v/>
          </cell>
          <cell r="U484" t="str">
            <v/>
          </cell>
          <cell r="V484" t="str">
            <v/>
          </cell>
          <cell r="W484" t="str">
            <v/>
          </cell>
          <cell r="X484" t="str">
            <v/>
          </cell>
          <cell r="Y484" t="str">
            <v/>
          </cell>
          <cell r="Z484" t="str">
            <v/>
          </cell>
          <cell r="AA484" t="str">
            <v/>
          </cell>
          <cell r="AB484" t="str">
            <v/>
          </cell>
          <cell r="AC484" t="str">
            <v>I</v>
          </cell>
          <cell r="AD484" t="str">
            <v>LAL</v>
          </cell>
          <cell r="AE484" t="str">
            <v>LAL</v>
          </cell>
        </row>
        <row r="485">
          <cell r="A485">
            <v>471</v>
          </cell>
          <cell r="B485" t="str">
            <v>Teuschl Alice</v>
          </cell>
          <cell r="C485" t="str">
            <v>W</v>
          </cell>
          <cell r="D485">
            <v>35411</v>
          </cell>
          <cell r="E485">
            <v>42716</v>
          </cell>
          <cell r="F485">
            <v>20</v>
          </cell>
          <cell r="G485" t="str">
            <v>Wien</v>
          </cell>
          <cell r="H485" t="str">
            <v>Österreich</v>
          </cell>
          <cell r="I485" t="str">
            <v>TEUSCALIC</v>
          </cell>
          <cell r="J485" t="str">
            <v>W87</v>
          </cell>
          <cell r="N485" t="str">
            <v/>
          </cell>
          <cell r="O485" t="str">
            <v/>
          </cell>
          <cell r="P485" t="str">
            <v/>
          </cell>
          <cell r="Q485" t="str">
            <v/>
          </cell>
          <cell r="R485" t="str">
            <v/>
          </cell>
          <cell r="S485" t="str">
            <v/>
          </cell>
          <cell r="T485" t="str">
            <v/>
          </cell>
          <cell r="U485" t="str">
            <v/>
          </cell>
          <cell r="V485" t="str">
            <v/>
          </cell>
          <cell r="W485" t="str">
            <v/>
          </cell>
          <cell r="X485" t="str">
            <v/>
          </cell>
          <cell r="Y485" t="str">
            <v/>
          </cell>
          <cell r="Z485" t="str">
            <v/>
          </cell>
          <cell r="AA485" t="str">
            <v/>
          </cell>
          <cell r="AB485" t="str">
            <v/>
          </cell>
          <cell r="AC485" t="str">
            <v>I</v>
          </cell>
          <cell r="AD485" t="str">
            <v>LAL</v>
          </cell>
          <cell r="AE485" t="str">
            <v>LAL</v>
          </cell>
        </row>
        <row r="486">
          <cell r="A486">
            <v>472</v>
          </cell>
          <cell r="B486" t="str">
            <v>Unterholzner Marlene</v>
          </cell>
          <cell r="C486" t="str">
            <v>W</v>
          </cell>
          <cell r="D486">
            <v>37073</v>
          </cell>
          <cell r="E486">
            <v>42917</v>
          </cell>
          <cell r="F486">
            <v>16</v>
          </cell>
          <cell r="G486" t="str">
            <v>Wien</v>
          </cell>
          <cell r="H486" t="str">
            <v>Österr   </v>
          </cell>
          <cell r="I486" t="str">
            <v>UNTERMARL</v>
          </cell>
          <cell r="J486" t="str">
            <v>W96</v>
          </cell>
          <cell r="N486" t="str">
            <v>I</v>
          </cell>
          <cell r="O486" t="str">
            <v>GIC</v>
          </cell>
          <cell r="P486" t="str">
            <v>GIC</v>
          </cell>
          <cell r="Q486" t="str">
            <v>I</v>
          </cell>
          <cell r="R486" t="str">
            <v>GIC</v>
          </cell>
          <cell r="S486" t="str">
            <v>GIC</v>
          </cell>
          <cell r="T486" t="str">
            <v>I</v>
          </cell>
          <cell r="U486" t="str">
            <v>GIC</v>
          </cell>
          <cell r="V486" t="str">
            <v>GIC</v>
          </cell>
          <cell r="W486" t="str">
            <v>I</v>
          </cell>
          <cell r="X486" t="str">
            <v>GIC</v>
          </cell>
          <cell r="Y486" t="str">
            <v>GIC</v>
          </cell>
          <cell r="Z486" t="str">
            <v>I</v>
          </cell>
          <cell r="AA486" t="str">
            <v>GIC</v>
          </cell>
          <cell r="AB486" t="str">
            <v>GIC</v>
          </cell>
          <cell r="AC486" t="str">
            <v>I</v>
          </cell>
          <cell r="AD486" t="str">
            <v>STO</v>
          </cell>
          <cell r="AE486" t="str">
            <v>STO</v>
          </cell>
        </row>
        <row r="487">
          <cell r="A487">
            <v>473</v>
          </cell>
          <cell r="B487" t="str">
            <v>Wriesnig Cornelia</v>
          </cell>
          <cell r="C487" t="str">
            <v>W</v>
          </cell>
          <cell r="D487">
            <v>35227</v>
          </cell>
          <cell r="E487">
            <v>42897</v>
          </cell>
          <cell r="F487">
            <v>21</v>
          </cell>
          <cell r="G487" t="str">
            <v>Wien</v>
          </cell>
          <cell r="H487" t="str">
            <v>Österr   </v>
          </cell>
          <cell r="I487" t="str">
            <v>WRIESCORN</v>
          </cell>
          <cell r="J487" t="str">
            <v>W74</v>
          </cell>
          <cell r="N487" t="str">
            <v/>
          </cell>
          <cell r="O487" t="str">
            <v/>
          </cell>
          <cell r="P487" t="str">
            <v/>
          </cell>
          <cell r="Q487" t="str">
            <v/>
          </cell>
          <cell r="R487" t="str">
            <v/>
          </cell>
          <cell r="S487" t="str">
            <v/>
          </cell>
          <cell r="T487" t="str">
            <v/>
          </cell>
          <cell r="U487" t="str">
            <v/>
          </cell>
          <cell r="V487" t="str">
            <v/>
          </cell>
          <cell r="W487" t="str">
            <v/>
          </cell>
          <cell r="X487" t="str">
            <v/>
          </cell>
          <cell r="Y487" t="str">
            <v/>
          </cell>
          <cell r="Z487" t="str">
            <v/>
          </cell>
          <cell r="AA487" t="str">
            <v/>
          </cell>
          <cell r="AB487" t="str">
            <v/>
          </cell>
          <cell r="AC487" t="str">
            <v>I</v>
          </cell>
          <cell r="AD487" t="str">
            <v>STO</v>
          </cell>
          <cell r="AE487" t="str">
            <v>STO</v>
          </cell>
        </row>
        <row r="488">
          <cell r="A488">
            <v>474</v>
          </cell>
          <cell r="B488" t="str">
            <v>Zijlstra Lara</v>
          </cell>
          <cell r="C488" t="str">
            <v>W</v>
          </cell>
          <cell r="D488">
            <v>35899</v>
          </cell>
          <cell r="E488">
            <v>42839</v>
          </cell>
          <cell r="F488">
            <v>19</v>
          </cell>
          <cell r="G488" t="str">
            <v>Wien</v>
          </cell>
          <cell r="H488" t="str">
            <v>Österr   </v>
          </cell>
          <cell r="I488" t="str">
            <v>ZIJLSLARA</v>
          </cell>
          <cell r="J488" t="str">
            <v>W78</v>
          </cell>
          <cell r="N488" t="str">
            <v/>
          </cell>
          <cell r="O488" t="str">
            <v/>
          </cell>
          <cell r="P488" t="str">
            <v/>
          </cell>
          <cell r="Q488" t="str">
            <v/>
          </cell>
          <cell r="R488" t="str">
            <v/>
          </cell>
          <cell r="S488" t="str">
            <v/>
          </cell>
          <cell r="T488" t="str">
            <v/>
          </cell>
          <cell r="U488" t="str">
            <v/>
          </cell>
          <cell r="V488" t="str">
            <v/>
          </cell>
          <cell r="W488" t="str">
            <v/>
          </cell>
          <cell r="X488" t="str">
            <v/>
          </cell>
          <cell r="Y488" t="str">
            <v/>
          </cell>
          <cell r="Z488" t="str">
            <v>I</v>
          </cell>
          <cell r="AA488" t="str">
            <v>GIC</v>
          </cell>
          <cell r="AB488" t="str">
            <v>GIC</v>
          </cell>
          <cell r="AC488" t="str">
            <v>I</v>
          </cell>
          <cell r="AD488" t="str">
            <v>STO</v>
          </cell>
          <cell r="AE488" t="str">
            <v>STO</v>
          </cell>
        </row>
        <row r="489">
          <cell r="A489">
            <v>475</v>
          </cell>
          <cell r="B489" t="str">
            <v>Berghammer Daniela</v>
          </cell>
          <cell r="C489" t="str">
            <v>W</v>
          </cell>
          <cell r="D489">
            <v>35150</v>
          </cell>
          <cell r="E489">
            <v>42820</v>
          </cell>
          <cell r="F489">
            <v>21</v>
          </cell>
          <cell r="G489" t="str">
            <v>Braunau</v>
          </cell>
          <cell r="H489" t="str">
            <v>Österr   </v>
          </cell>
          <cell r="I489" t="str">
            <v>BERGHDANI</v>
          </cell>
          <cell r="J489" t="str">
            <v>W58</v>
          </cell>
          <cell r="N489" t="str">
            <v/>
          </cell>
          <cell r="O489" t="str">
            <v/>
          </cell>
          <cell r="P489" t="str">
            <v/>
          </cell>
          <cell r="Q489" t="str">
            <v/>
          </cell>
          <cell r="R489" t="str">
            <v/>
          </cell>
          <cell r="S489" t="str">
            <v/>
          </cell>
          <cell r="T489" t="str">
            <v/>
          </cell>
          <cell r="U489" t="str">
            <v/>
          </cell>
          <cell r="V489" t="str">
            <v/>
          </cell>
          <cell r="W489" t="str">
            <v/>
          </cell>
          <cell r="X489" t="str">
            <v/>
          </cell>
          <cell r="Y489" t="str">
            <v/>
          </cell>
          <cell r="Z489" t="str">
            <v/>
          </cell>
          <cell r="AA489" t="str">
            <v/>
          </cell>
          <cell r="AB489" t="str">
            <v/>
          </cell>
          <cell r="AC489" t="str">
            <v>I</v>
          </cell>
          <cell r="AD489" t="str">
            <v>WEN</v>
          </cell>
          <cell r="AE489" t="str">
            <v>WEN</v>
          </cell>
        </row>
        <row r="490">
          <cell r="A490">
            <v>476</v>
          </cell>
          <cell r="B490" t="str">
            <v>Brader Roman</v>
          </cell>
          <cell r="C490" t="str">
            <v>M</v>
          </cell>
          <cell r="D490">
            <v>35446</v>
          </cell>
          <cell r="E490">
            <v>42751</v>
          </cell>
          <cell r="F490">
            <v>20</v>
          </cell>
          <cell r="G490" t="str">
            <v>Braunau</v>
          </cell>
          <cell r="H490" t="str">
            <v>Österr   </v>
          </cell>
          <cell r="I490" t="str">
            <v>BRADEROMA</v>
          </cell>
          <cell r="J490" t="str">
            <v>M227</v>
          </cell>
          <cell r="N490" t="str">
            <v/>
          </cell>
          <cell r="O490" t="str">
            <v/>
          </cell>
          <cell r="P490" t="str">
            <v/>
          </cell>
          <cell r="Q490" t="str">
            <v/>
          </cell>
          <cell r="R490" t="str">
            <v/>
          </cell>
          <cell r="S490" t="str">
            <v/>
          </cell>
          <cell r="T490" t="str">
            <v/>
          </cell>
          <cell r="U490" t="str">
            <v/>
          </cell>
          <cell r="V490" t="str">
            <v/>
          </cell>
          <cell r="W490" t="str">
            <v/>
          </cell>
          <cell r="X490" t="str">
            <v/>
          </cell>
          <cell r="Y490" t="str">
            <v/>
          </cell>
          <cell r="AC490" t="str">
            <v>I</v>
          </cell>
          <cell r="AD490" t="str">
            <v>WEN</v>
          </cell>
          <cell r="AE490" t="str">
            <v>WEN</v>
          </cell>
        </row>
        <row r="491">
          <cell r="A491">
            <v>477</v>
          </cell>
          <cell r="B491" t="str">
            <v>Brunner Christopher</v>
          </cell>
          <cell r="C491" t="str">
            <v>M</v>
          </cell>
          <cell r="D491">
            <v>35984</v>
          </cell>
          <cell r="E491">
            <v>42924</v>
          </cell>
          <cell r="F491">
            <v>19</v>
          </cell>
          <cell r="G491" t="str">
            <v>Wels</v>
          </cell>
          <cell r="H491" t="str">
            <v>Österr   </v>
          </cell>
          <cell r="I491" t="str">
            <v>BRUNNCHRI</v>
          </cell>
          <cell r="J491" t="str">
            <v>M283</v>
          </cell>
          <cell r="N491" t="str">
            <v/>
          </cell>
          <cell r="O491" t="str">
            <v/>
          </cell>
          <cell r="P491" t="str">
            <v/>
          </cell>
          <cell r="Q491" t="str">
            <v/>
          </cell>
          <cell r="R491" t="str">
            <v/>
          </cell>
          <cell r="S491" t="str">
            <v/>
          </cell>
          <cell r="T491" t="str">
            <v/>
          </cell>
          <cell r="U491" t="str">
            <v/>
          </cell>
          <cell r="V491" t="str">
            <v/>
          </cell>
          <cell r="W491" t="str">
            <v/>
          </cell>
          <cell r="X491" t="str">
            <v/>
          </cell>
          <cell r="Y491" t="str">
            <v/>
          </cell>
          <cell r="Z491" t="str">
            <v>I</v>
          </cell>
          <cell r="AA491" t="str">
            <v>BUK</v>
          </cell>
          <cell r="AB491" t="str">
            <v>BUK</v>
          </cell>
          <cell r="AC491" t="str">
            <v>I</v>
          </cell>
          <cell r="AD491" t="str">
            <v>BUK</v>
          </cell>
          <cell r="AE491" t="str">
            <v>BUK</v>
          </cell>
        </row>
        <row r="492">
          <cell r="A492">
            <v>478</v>
          </cell>
          <cell r="B492" t="str">
            <v>Fischereder Simon</v>
          </cell>
          <cell r="C492" t="str">
            <v>M</v>
          </cell>
          <cell r="D492">
            <v>35948</v>
          </cell>
          <cell r="E492">
            <v>42888</v>
          </cell>
          <cell r="F492">
            <v>19</v>
          </cell>
          <cell r="G492" t="str">
            <v>Wels</v>
          </cell>
          <cell r="H492" t="str">
            <v>Österr   </v>
          </cell>
          <cell r="I492" t="str">
            <v>FISCHSIMO</v>
          </cell>
          <cell r="J492" t="str">
            <v>M335</v>
          </cell>
          <cell r="N492" t="str">
            <v/>
          </cell>
          <cell r="O492" t="str">
            <v/>
          </cell>
          <cell r="P492" t="str">
            <v/>
          </cell>
          <cell r="Q492" t="str">
            <v/>
          </cell>
          <cell r="R492" t="str">
            <v/>
          </cell>
          <cell r="S492" t="str">
            <v/>
          </cell>
          <cell r="T492" t="str">
            <v/>
          </cell>
          <cell r="U492" t="str">
            <v/>
          </cell>
          <cell r="V492" t="str">
            <v/>
          </cell>
          <cell r="W492" t="str">
            <v/>
          </cell>
          <cell r="X492" t="str">
            <v/>
          </cell>
          <cell r="Y492" t="str">
            <v/>
          </cell>
          <cell r="Z492" t="str">
            <v>I</v>
          </cell>
          <cell r="AA492" t="str">
            <v>BUK</v>
          </cell>
          <cell r="AB492" t="str">
            <v>BUK</v>
          </cell>
          <cell r="AC492" t="str">
            <v>I</v>
          </cell>
          <cell r="AD492" t="str">
            <v>BUK</v>
          </cell>
          <cell r="AE492" t="str">
            <v>BUK</v>
          </cell>
        </row>
        <row r="493">
          <cell r="A493">
            <v>479</v>
          </cell>
          <cell r="B493" t="str">
            <v>Grbesa Timo</v>
          </cell>
          <cell r="C493" t="str">
            <v>M</v>
          </cell>
          <cell r="D493">
            <v>35831</v>
          </cell>
          <cell r="E493">
            <v>42771</v>
          </cell>
          <cell r="F493">
            <v>19</v>
          </cell>
          <cell r="G493" t="str">
            <v>Wels</v>
          </cell>
          <cell r="H493" t="str">
            <v>Österr   </v>
          </cell>
          <cell r="I493" t="str">
            <v>GRBESTIMO</v>
          </cell>
          <cell r="J493" t="str">
            <v>M282</v>
          </cell>
          <cell r="N493" t="str">
            <v/>
          </cell>
          <cell r="O493" t="str">
            <v/>
          </cell>
          <cell r="P493" t="str">
            <v/>
          </cell>
          <cell r="Q493" t="str">
            <v/>
          </cell>
          <cell r="R493" t="str">
            <v/>
          </cell>
          <cell r="S493" t="str">
            <v/>
          </cell>
          <cell r="T493" t="str">
            <v/>
          </cell>
          <cell r="U493" t="str">
            <v/>
          </cell>
          <cell r="V493" t="str">
            <v/>
          </cell>
          <cell r="W493" t="str">
            <v/>
          </cell>
          <cell r="X493" t="str">
            <v/>
          </cell>
          <cell r="Y493" t="str">
            <v/>
          </cell>
          <cell r="Z493" t="str">
            <v>I</v>
          </cell>
          <cell r="AA493" t="str">
            <v>BUK</v>
          </cell>
          <cell r="AB493" t="str">
            <v>BUK</v>
          </cell>
          <cell r="AC493" t="str">
            <v>I</v>
          </cell>
          <cell r="AD493" t="str">
            <v>BUK</v>
          </cell>
          <cell r="AE493" t="str">
            <v>BUK</v>
          </cell>
        </row>
        <row r="494">
          <cell r="A494">
            <v>480</v>
          </cell>
          <cell r="B494" t="str">
            <v>Haubert Philip</v>
          </cell>
          <cell r="C494" t="str">
            <v>M</v>
          </cell>
          <cell r="D494">
            <v>35478</v>
          </cell>
          <cell r="E494">
            <v>42783</v>
          </cell>
          <cell r="F494">
            <v>20</v>
          </cell>
          <cell r="G494" t="str">
            <v>Wels</v>
          </cell>
          <cell r="H494" t="str">
            <v>Österr   </v>
          </cell>
          <cell r="I494" t="str">
            <v>HAUBEPHIL</v>
          </cell>
          <cell r="J494" t="str">
            <v>M301</v>
          </cell>
          <cell r="N494" t="str">
            <v/>
          </cell>
          <cell r="O494" t="str">
            <v/>
          </cell>
          <cell r="P494" t="str">
            <v/>
          </cell>
          <cell r="Q494" t="str">
            <v/>
          </cell>
          <cell r="R494" t="str">
            <v/>
          </cell>
          <cell r="S494" t="str">
            <v/>
          </cell>
          <cell r="T494" t="str">
            <v/>
          </cell>
          <cell r="U494" t="str">
            <v/>
          </cell>
          <cell r="V494" t="str">
            <v/>
          </cell>
          <cell r="W494" t="str">
            <v/>
          </cell>
          <cell r="X494" t="str">
            <v/>
          </cell>
          <cell r="Y494" t="str">
            <v/>
          </cell>
          <cell r="Z494" t="str">
            <v/>
          </cell>
          <cell r="AA494" t="str">
            <v/>
          </cell>
          <cell r="AB494" t="str">
            <v/>
          </cell>
          <cell r="AC494" t="str">
            <v>I</v>
          </cell>
          <cell r="AD494" t="str">
            <v>BUK</v>
          </cell>
          <cell r="AE494" t="str">
            <v>BUK</v>
          </cell>
        </row>
        <row r="495">
          <cell r="A495">
            <v>481</v>
          </cell>
          <cell r="B495" t="str">
            <v>Kobler Tanja</v>
          </cell>
          <cell r="C495" t="str">
            <v>M</v>
          </cell>
          <cell r="D495">
            <v>35693</v>
          </cell>
          <cell r="E495">
            <v>42998</v>
          </cell>
          <cell r="F495">
            <v>20</v>
          </cell>
          <cell r="G495" t="str">
            <v>Braunau</v>
          </cell>
          <cell r="H495" t="str">
            <v>Österr</v>
          </cell>
          <cell r="I495" t="str">
            <v>KOBLETANJ</v>
          </cell>
          <cell r="J495" t="str">
            <v>W67</v>
          </cell>
          <cell r="N495" t="str">
            <v/>
          </cell>
          <cell r="O495" t="str">
            <v/>
          </cell>
          <cell r="P495" t="str">
            <v/>
          </cell>
          <cell r="Q495" t="str">
            <v/>
          </cell>
          <cell r="R495" t="str">
            <v/>
          </cell>
          <cell r="S495" t="str">
            <v/>
          </cell>
          <cell r="T495" t="str">
            <v/>
          </cell>
          <cell r="U495" t="str">
            <v/>
          </cell>
          <cell r="V495" t="str">
            <v/>
          </cell>
          <cell r="W495" t="str">
            <v/>
          </cell>
          <cell r="X495" t="str">
            <v/>
          </cell>
          <cell r="Y495" t="str">
            <v/>
          </cell>
          <cell r="Z495" t="str">
            <v>I</v>
          </cell>
          <cell r="AA495" t="str">
            <v>LCH</v>
          </cell>
          <cell r="AB495" t="str">
            <v>LCH</v>
          </cell>
          <cell r="AC495" t="str">
            <v>I</v>
          </cell>
          <cell r="AD495" t="str">
            <v>LCH</v>
          </cell>
          <cell r="AE495" t="str">
            <v>LCH</v>
          </cell>
        </row>
        <row r="496">
          <cell r="A496">
            <v>482</v>
          </cell>
          <cell r="B496" t="str">
            <v>Köck Rene</v>
          </cell>
          <cell r="C496" t="str">
            <v>M</v>
          </cell>
          <cell r="D496">
            <v>35138</v>
          </cell>
          <cell r="E496">
            <v>42808</v>
          </cell>
          <cell r="F496">
            <v>21</v>
          </cell>
          <cell r="G496" t="str">
            <v>Wien</v>
          </cell>
          <cell r="H496" t="str">
            <v>Österr</v>
          </cell>
          <cell r="I496" t="str">
            <v>KÖCKRENE</v>
          </cell>
          <cell r="J496" t="str">
            <v>M308</v>
          </cell>
          <cell r="N496" t="str">
            <v/>
          </cell>
          <cell r="O496" t="str">
            <v/>
          </cell>
          <cell r="P496" t="str">
            <v/>
          </cell>
          <cell r="Q496" t="str">
            <v/>
          </cell>
          <cell r="R496" t="str">
            <v/>
          </cell>
          <cell r="S496" t="str">
            <v/>
          </cell>
          <cell r="T496" t="str">
            <v/>
          </cell>
          <cell r="U496" t="str">
            <v/>
          </cell>
          <cell r="V496" t="str">
            <v/>
          </cell>
          <cell r="W496" t="str">
            <v/>
          </cell>
          <cell r="X496" t="str">
            <v/>
          </cell>
          <cell r="Y496" t="str">
            <v/>
          </cell>
          <cell r="Z496" t="str">
            <v/>
          </cell>
          <cell r="AA496" t="str">
            <v/>
          </cell>
          <cell r="AB496" t="str">
            <v/>
          </cell>
          <cell r="AC496" t="str">
            <v>I</v>
          </cell>
          <cell r="AD496" t="str">
            <v>VÖE</v>
          </cell>
          <cell r="AE496" t="str">
            <v>VÖE</v>
          </cell>
        </row>
        <row r="497">
          <cell r="A497">
            <v>483</v>
          </cell>
          <cell r="B497" t="str">
            <v>Paul Benjamin</v>
          </cell>
          <cell r="C497" t="str">
            <v>M</v>
          </cell>
          <cell r="D497">
            <v>36206</v>
          </cell>
          <cell r="E497">
            <v>42781</v>
          </cell>
          <cell r="F497">
            <v>18</v>
          </cell>
          <cell r="G497" t="str">
            <v>Wolfen</v>
          </cell>
          <cell r="H497" t="str">
            <v>Deutschland</v>
          </cell>
          <cell r="I497" t="str">
            <v>PAULBENJ</v>
          </cell>
          <cell r="J497" t="str">
            <v>M313</v>
          </cell>
          <cell r="K497">
            <v>4756</v>
          </cell>
          <cell r="N497" t="str">
            <v>G</v>
          </cell>
          <cell r="O497" t="str">
            <v>BUK</v>
          </cell>
          <cell r="P497" t="str">
            <v>BUK</v>
          </cell>
          <cell r="Q497" t="str">
            <v>G</v>
          </cell>
          <cell r="R497" t="str">
            <v>BUK</v>
          </cell>
          <cell r="S497" t="str">
            <v>BUK</v>
          </cell>
          <cell r="T497" t="str">
            <v>G</v>
          </cell>
          <cell r="U497" t="str">
            <v>BUK</v>
          </cell>
          <cell r="V497" t="str">
            <v>BUK</v>
          </cell>
          <cell r="W497" t="str">
            <v>G</v>
          </cell>
          <cell r="X497" t="str">
            <v>BUK</v>
          </cell>
          <cell r="Y497" t="str">
            <v>BUK</v>
          </cell>
          <cell r="Z497" t="str">
            <v>G</v>
          </cell>
          <cell r="AA497" t="str">
            <v>BUK</v>
          </cell>
          <cell r="AB497" t="str">
            <v>BUK</v>
          </cell>
          <cell r="AC497" t="str">
            <v>I</v>
          </cell>
          <cell r="AD497" t="str">
            <v>BUK</v>
          </cell>
          <cell r="AE497" t="str">
            <v>BUK</v>
          </cell>
        </row>
        <row r="498">
          <cell r="A498">
            <v>484</v>
          </cell>
          <cell r="B498" t="str">
            <v>Reitinger Amon-Thomas</v>
          </cell>
          <cell r="C498" t="str">
            <v>M</v>
          </cell>
          <cell r="D498">
            <v>37031</v>
          </cell>
          <cell r="E498">
            <v>42875</v>
          </cell>
          <cell r="F498">
            <v>16</v>
          </cell>
          <cell r="G498" t="str">
            <v>Linz</v>
          </cell>
          <cell r="H498" t="str">
            <v>Österr   </v>
          </cell>
          <cell r="I498" t="str">
            <v>REITIAMON</v>
          </cell>
          <cell r="J498" t="str">
            <v>M344</v>
          </cell>
          <cell r="N498" t="str">
            <v>I</v>
          </cell>
          <cell r="O498" t="str">
            <v>BUK</v>
          </cell>
          <cell r="P498" t="str">
            <v>BUK</v>
          </cell>
          <cell r="Q498" t="str">
            <v>I</v>
          </cell>
          <cell r="R498" t="str">
            <v>BUK</v>
          </cell>
          <cell r="S498" t="str">
            <v>BUK</v>
          </cell>
          <cell r="T498" t="str">
            <v>I</v>
          </cell>
          <cell r="U498" t="str">
            <v>BUK</v>
          </cell>
          <cell r="V498" t="str">
            <v>BUK</v>
          </cell>
          <cell r="W498" t="str">
            <v>I</v>
          </cell>
          <cell r="X498" t="str">
            <v>BUK</v>
          </cell>
          <cell r="Y498" t="str">
            <v>BUK</v>
          </cell>
          <cell r="Z498" t="str">
            <v>I</v>
          </cell>
          <cell r="AA498" t="str">
            <v>BUK</v>
          </cell>
          <cell r="AB498" t="str">
            <v>BUK</v>
          </cell>
          <cell r="AC498" t="str">
            <v>I</v>
          </cell>
          <cell r="AD498" t="str">
            <v>BUK</v>
          </cell>
          <cell r="AE498" t="str">
            <v>BUK</v>
          </cell>
        </row>
        <row r="499">
          <cell r="A499">
            <v>485</v>
          </cell>
          <cell r="B499" t="str">
            <v>Fink Julian</v>
          </cell>
          <cell r="C499" t="str">
            <v>M</v>
          </cell>
          <cell r="D499">
            <v>35805</v>
          </cell>
          <cell r="E499">
            <v>42745</v>
          </cell>
          <cell r="F499">
            <v>19</v>
          </cell>
          <cell r="G499" t="str">
            <v>Rottenmann</v>
          </cell>
          <cell r="H499" t="str">
            <v>Österr</v>
          </cell>
          <cell r="I499" t="str">
            <v>FINKJULI</v>
          </cell>
          <cell r="J499" t="str">
            <v>M273</v>
          </cell>
          <cell r="N499" t="str">
            <v/>
          </cell>
          <cell r="O499" t="str">
            <v/>
          </cell>
          <cell r="P499" t="str">
            <v/>
          </cell>
          <cell r="Q499" t="str">
            <v/>
          </cell>
          <cell r="R499" t="str">
            <v/>
          </cell>
          <cell r="S499" t="str">
            <v/>
          </cell>
          <cell r="T499" t="str">
            <v/>
          </cell>
          <cell r="U499" t="str">
            <v/>
          </cell>
          <cell r="V499" t="str">
            <v/>
          </cell>
          <cell r="W499" t="str">
            <v/>
          </cell>
          <cell r="X499" t="str">
            <v/>
          </cell>
          <cell r="Y499" t="str">
            <v/>
          </cell>
          <cell r="Z499" t="str">
            <v>I</v>
          </cell>
          <cell r="AA499" t="str">
            <v>ÖBL</v>
          </cell>
          <cell r="AB499" t="str">
            <v>ÖBL</v>
          </cell>
          <cell r="AC499" t="str">
            <v>I</v>
          </cell>
          <cell r="AD499" t="str">
            <v>ÖBL</v>
          </cell>
          <cell r="AE499" t="str">
            <v>ÖBL</v>
          </cell>
        </row>
        <row r="500">
          <cell r="A500">
            <v>486</v>
          </cell>
          <cell r="B500" t="str">
            <v>Köhl Sandra</v>
          </cell>
          <cell r="C500" t="str">
            <v>W</v>
          </cell>
          <cell r="D500">
            <v>36448</v>
          </cell>
          <cell r="E500">
            <v>43023</v>
          </cell>
          <cell r="F500">
            <v>18</v>
          </cell>
          <cell r="G500" t="str">
            <v>Schladming</v>
          </cell>
          <cell r="H500" t="str">
            <v>Österr</v>
          </cell>
          <cell r="I500" t="str">
            <v>KÖHLSAND</v>
          </cell>
          <cell r="J500" t="str">
            <v>W91</v>
          </cell>
          <cell r="K500">
            <v>4764</v>
          </cell>
          <cell r="N500" t="str">
            <v>I</v>
          </cell>
          <cell r="O500" t="str">
            <v>ÖBL</v>
          </cell>
          <cell r="P500" t="str">
            <v>ÖBL</v>
          </cell>
          <cell r="Q500" t="str">
            <v>I</v>
          </cell>
          <cell r="R500" t="str">
            <v>ÖBL</v>
          </cell>
          <cell r="S500" t="str">
            <v>ÖBL</v>
          </cell>
          <cell r="T500" t="str">
            <v>I</v>
          </cell>
          <cell r="U500" t="str">
            <v>ÖBL</v>
          </cell>
          <cell r="V500" t="str">
            <v>ÖBL</v>
          </cell>
          <cell r="W500" t="str">
            <v>I</v>
          </cell>
          <cell r="X500" t="str">
            <v>ÖBL</v>
          </cell>
          <cell r="Y500" t="str">
            <v>ÖBL</v>
          </cell>
          <cell r="Z500" t="str">
            <v>I</v>
          </cell>
          <cell r="AA500" t="str">
            <v>ÖBL</v>
          </cell>
          <cell r="AB500" t="str">
            <v>ÖBL</v>
          </cell>
          <cell r="AC500" t="str">
            <v>I</v>
          </cell>
          <cell r="AD500" t="str">
            <v>ÖBL</v>
          </cell>
          <cell r="AE500" t="str">
            <v>ÖBL</v>
          </cell>
        </row>
        <row r="501">
          <cell r="A501">
            <v>487</v>
          </cell>
          <cell r="B501" t="str">
            <v>Jammernegg Jürgen</v>
          </cell>
          <cell r="C501" t="str">
            <v>M</v>
          </cell>
          <cell r="D501">
            <v>35936</v>
          </cell>
          <cell r="E501">
            <v>42876</v>
          </cell>
          <cell r="F501">
            <v>19</v>
          </cell>
          <cell r="G501" t="str">
            <v>Bruck/Mur</v>
          </cell>
          <cell r="H501" t="str">
            <v>Österr</v>
          </cell>
          <cell r="I501" t="str">
            <v>JAMMEJÜRG</v>
          </cell>
          <cell r="J501" t="str">
            <v>M338</v>
          </cell>
          <cell r="N501" t="str">
            <v/>
          </cell>
          <cell r="O501" t="str">
            <v/>
          </cell>
          <cell r="P501" t="str">
            <v/>
          </cell>
          <cell r="Q501" t="str">
            <v/>
          </cell>
          <cell r="R501" t="str">
            <v/>
          </cell>
          <cell r="S501" t="str">
            <v/>
          </cell>
          <cell r="T501" t="str">
            <v/>
          </cell>
          <cell r="U501" t="str">
            <v/>
          </cell>
          <cell r="V501" t="str">
            <v/>
          </cell>
          <cell r="W501" t="str">
            <v/>
          </cell>
          <cell r="X501" t="str">
            <v/>
          </cell>
          <cell r="Y501" t="str">
            <v/>
          </cell>
          <cell r="Z501" t="str">
            <v>I</v>
          </cell>
          <cell r="AA501" t="str">
            <v>BRM</v>
          </cell>
          <cell r="AB501" t="str">
            <v>BRM</v>
          </cell>
          <cell r="AC501" t="str">
            <v>I</v>
          </cell>
          <cell r="AD501" t="str">
            <v>BRM</v>
          </cell>
          <cell r="AE501" t="str">
            <v>BRM</v>
          </cell>
        </row>
        <row r="502">
          <cell r="A502">
            <v>488</v>
          </cell>
          <cell r="B502" t="str">
            <v>Plank Tanja</v>
          </cell>
          <cell r="C502" t="str">
            <v>W</v>
          </cell>
          <cell r="D502">
            <v>36513</v>
          </cell>
          <cell r="E502">
            <v>42723</v>
          </cell>
          <cell r="F502">
            <v>17</v>
          </cell>
          <cell r="G502" t="str">
            <v>Rottenmann</v>
          </cell>
          <cell r="H502" t="str">
            <v>Österr</v>
          </cell>
          <cell r="I502" t="str">
            <v>PLANKTANJ</v>
          </cell>
          <cell r="J502" t="str">
            <v>W99</v>
          </cell>
          <cell r="K502">
            <v>4765</v>
          </cell>
          <cell r="N502" t="str">
            <v>I</v>
          </cell>
          <cell r="O502" t="str">
            <v>ÖBL</v>
          </cell>
          <cell r="P502" t="str">
            <v>ÖBL</v>
          </cell>
          <cell r="Q502" t="str">
            <v>I</v>
          </cell>
          <cell r="R502" t="str">
            <v>ÖBL</v>
          </cell>
          <cell r="S502" t="str">
            <v>ÖBL</v>
          </cell>
          <cell r="T502" t="str">
            <v>I</v>
          </cell>
          <cell r="U502" t="str">
            <v>ÖBL</v>
          </cell>
          <cell r="V502" t="str">
            <v>ÖBL</v>
          </cell>
          <cell r="W502" t="str">
            <v>I</v>
          </cell>
          <cell r="X502" t="str">
            <v>ÖBL</v>
          </cell>
          <cell r="Y502" t="str">
            <v>ÖBL</v>
          </cell>
          <cell r="Z502" t="str">
            <v>I</v>
          </cell>
          <cell r="AA502" t="str">
            <v>ÖBL</v>
          </cell>
          <cell r="AB502" t="str">
            <v>ÖBL</v>
          </cell>
          <cell r="AC502" t="str">
            <v>I</v>
          </cell>
          <cell r="AD502" t="str">
            <v>ÖBL</v>
          </cell>
          <cell r="AE502" t="str">
            <v>ÖBL</v>
          </cell>
        </row>
        <row r="503">
          <cell r="A503">
            <v>489</v>
          </cell>
          <cell r="B503" t="str">
            <v>Paric Stijepan</v>
          </cell>
          <cell r="C503" t="str">
            <v>M</v>
          </cell>
          <cell r="D503">
            <v>36881</v>
          </cell>
          <cell r="E503">
            <v>42725</v>
          </cell>
          <cell r="F503">
            <v>16</v>
          </cell>
          <cell r="G503" t="str">
            <v>Schladming</v>
          </cell>
          <cell r="H503" t="str">
            <v>Croatien</v>
          </cell>
          <cell r="I503" t="str">
            <v>PARICSTIJ</v>
          </cell>
          <cell r="J503" t="str">
            <v>M325</v>
          </cell>
          <cell r="N503" t="str">
            <v/>
          </cell>
          <cell r="O503" t="str">
            <v/>
          </cell>
          <cell r="P503" t="str">
            <v/>
          </cell>
          <cell r="Q503" t="str">
            <v/>
          </cell>
          <cell r="R503" t="str">
            <v/>
          </cell>
          <cell r="S503" t="str">
            <v/>
          </cell>
          <cell r="T503" t="str">
            <v>G</v>
          </cell>
          <cell r="U503" t="str">
            <v>ÖBL</v>
          </cell>
          <cell r="V503" t="str">
            <v>ÖBL</v>
          </cell>
          <cell r="W503" t="str">
            <v>G</v>
          </cell>
          <cell r="X503" t="str">
            <v>ÖBL</v>
          </cell>
          <cell r="Y503" t="str">
            <v>ÖBL</v>
          </cell>
          <cell r="Z503" t="str">
            <v>G</v>
          </cell>
          <cell r="AA503" t="str">
            <v>ÖBL</v>
          </cell>
          <cell r="AB503" t="str">
            <v>ÖBL</v>
          </cell>
          <cell r="AC503" t="str">
            <v>I</v>
          </cell>
          <cell r="AD503" t="str">
            <v>ÖBL</v>
          </cell>
          <cell r="AE503" t="str">
            <v>ÖBL</v>
          </cell>
        </row>
        <row r="504">
          <cell r="A504">
            <v>490</v>
          </cell>
          <cell r="B504" t="str">
            <v>Stein Franziska</v>
          </cell>
          <cell r="C504" t="str">
            <v>W</v>
          </cell>
          <cell r="D504">
            <v>36148</v>
          </cell>
          <cell r="E504">
            <v>42723</v>
          </cell>
          <cell r="F504">
            <v>18</v>
          </cell>
          <cell r="G504" t="str">
            <v>Schladming</v>
          </cell>
          <cell r="H504" t="str">
            <v>Österr</v>
          </cell>
          <cell r="I504" t="str">
            <v>STEINFRAN</v>
          </cell>
          <cell r="J504" t="str">
            <v>W100</v>
          </cell>
          <cell r="N504" t="str">
            <v/>
          </cell>
          <cell r="O504" t="str">
            <v/>
          </cell>
          <cell r="P504" t="str">
            <v/>
          </cell>
          <cell r="Q504" t="str">
            <v/>
          </cell>
          <cell r="R504" t="str">
            <v/>
          </cell>
          <cell r="S504" t="str">
            <v/>
          </cell>
          <cell r="T504" t="str">
            <v/>
          </cell>
          <cell r="U504" t="str">
            <v/>
          </cell>
          <cell r="V504" t="str">
            <v/>
          </cell>
          <cell r="W504" t="str">
            <v/>
          </cell>
          <cell r="X504" t="str">
            <v/>
          </cell>
          <cell r="Y504" t="str">
            <v/>
          </cell>
          <cell r="Z504" t="str">
            <v>I</v>
          </cell>
          <cell r="AA504" t="str">
            <v>ÖBL</v>
          </cell>
          <cell r="AB504" t="str">
            <v>ÖBL</v>
          </cell>
          <cell r="AC504" t="str">
            <v>I</v>
          </cell>
          <cell r="AD504" t="str">
            <v>ÖBL</v>
          </cell>
          <cell r="AE504" t="str">
            <v>ÖBL</v>
          </cell>
        </row>
        <row r="505">
          <cell r="A505">
            <v>491</v>
          </cell>
          <cell r="B505" t="str">
            <v>Stein Jakob</v>
          </cell>
          <cell r="C505" t="str">
            <v>M</v>
          </cell>
          <cell r="D505">
            <v>37037</v>
          </cell>
          <cell r="E505">
            <v>42881</v>
          </cell>
          <cell r="F505">
            <v>16</v>
          </cell>
          <cell r="G505" t="str">
            <v>Schladming</v>
          </cell>
          <cell r="H505" t="str">
            <v>Österr</v>
          </cell>
          <cell r="I505" t="str">
            <v>STEINJAKO</v>
          </cell>
          <cell r="J505" t="str">
            <v>M326</v>
          </cell>
          <cell r="N505" t="str">
            <v>I</v>
          </cell>
          <cell r="O505" t="str">
            <v>ÖBL</v>
          </cell>
          <cell r="P505" t="str">
            <v>ÖBL</v>
          </cell>
          <cell r="Q505" t="str">
            <v>I</v>
          </cell>
          <cell r="R505" t="str">
            <v>ÖBL</v>
          </cell>
          <cell r="S505" t="str">
            <v>ÖBL</v>
          </cell>
          <cell r="T505" t="str">
            <v>I</v>
          </cell>
          <cell r="U505" t="str">
            <v>ÖBL</v>
          </cell>
          <cell r="V505" t="str">
            <v>ÖBL</v>
          </cell>
          <cell r="W505" t="str">
            <v>I</v>
          </cell>
          <cell r="X505" t="str">
            <v>ÖBL</v>
          </cell>
          <cell r="Y505" t="str">
            <v>ÖBL</v>
          </cell>
          <cell r="Z505" t="str">
            <v>I</v>
          </cell>
          <cell r="AA505" t="str">
            <v>ÖBL</v>
          </cell>
          <cell r="AB505" t="str">
            <v>ÖBL</v>
          </cell>
          <cell r="AC505" t="str">
            <v>I</v>
          </cell>
          <cell r="AD505" t="str">
            <v>ÖBL</v>
          </cell>
          <cell r="AE505" t="str">
            <v>ÖBL</v>
          </cell>
        </row>
        <row r="506">
          <cell r="A506">
            <v>492</v>
          </cell>
          <cell r="B506" t="str">
            <v>Trippolt Daniel</v>
          </cell>
          <cell r="C506" t="str">
            <v>M</v>
          </cell>
          <cell r="D506">
            <v>36121</v>
          </cell>
          <cell r="E506">
            <v>43061</v>
          </cell>
          <cell r="F506">
            <v>19</v>
          </cell>
          <cell r="G506" t="str">
            <v>Leoben</v>
          </cell>
          <cell r="H506" t="str">
            <v>Österr</v>
          </cell>
          <cell r="I506" t="str">
            <v>TRIPPDANI</v>
          </cell>
          <cell r="J506" t="str">
            <v>M339</v>
          </cell>
          <cell r="N506" t="str">
            <v/>
          </cell>
          <cell r="O506" t="str">
            <v/>
          </cell>
          <cell r="P506" t="str">
            <v/>
          </cell>
          <cell r="Q506" t="str">
            <v/>
          </cell>
          <cell r="R506" t="str">
            <v/>
          </cell>
          <cell r="S506" t="str">
            <v/>
          </cell>
          <cell r="T506" t="str">
            <v/>
          </cell>
          <cell r="U506" t="str">
            <v/>
          </cell>
          <cell r="V506" t="str">
            <v/>
          </cell>
          <cell r="W506" t="str">
            <v/>
          </cell>
          <cell r="X506" t="str">
            <v/>
          </cell>
          <cell r="Y506" t="str">
            <v/>
          </cell>
          <cell r="Z506" t="str">
            <v>I</v>
          </cell>
          <cell r="AA506" t="str">
            <v>BRM</v>
          </cell>
          <cell r="AB506" t="str">
            <v>BRM</v>
          </cell>
          <cell r="AC506" t="str">
            <v>I</v>
          </cell>
          <cell r="AD506" t="str">
            <v>BRM</v>
          </cell>
          <cell r="AE506" t="str">
            <v>BRM</v>
          </cell>
        </row>
        <row r="507">
          <cell r="A507">
            <v>493</v>
          </cell>
          <cell r="B507" t="str">
            <v>Winkler Kristina Elisabeth</v>
          </cell>
          <cell r="C507" t="str">
            <v>W</v>
          </cell>
          <cell r="D507">
            <v>37055</v>
          </cell>
          <cell r="E507">
            <v>42899</v>
          </cell>
          <cell r="F507">
            <v>16</v>
          </cell>
          <cell r="G507" t="str">
            <v>Schladming</v>
          </cell>
          <cell r="H507" t="str">
            <v>Österr</v>
          </cell>
          <cell r="I507" t="str">
            <v>WINKLKRIS</v>
          </cell>
          <cell r="J507" t="str">
            <v>W92</v>
          </cell>
          <cell r="N507" t="str">
            <v>I</v>
          </cell>
          <cell r="O507" t="str">
            <v>ÖBL</v>
          </cell>
          <cell r="P507" t="str">
            <v>ÖBL</v>
          </cell>
          <cell r="Q507" t="str">
            <v>I</v>
          </cell>
          <cell r="R507" t="str">
            <v>ÖBL</v>
          </cell>
          <cell r="S507" t="str">
            <v>ÖBL</v>
          </cell>
          <cell r="T507" t="str">
            <v>I</v>
          </cell>
          <cell r="U507" t="str">
            <v>ÖBL</v>
          </cell>
          <cell r="V507" t="str">
            <v>ÖBL</v>
          </cell>
          <cell r="W507" t="str">
            <v>I</v>
          </cell>
          <cell r="X507" t="str">
            <v>ÖBL</v>
          </cell>
          <cell r="Y507" t="str">
            <v>ÖBL</v>
          </cell>
          <cell r="Z507" t="str">
            <v>I</v>
          </cell>
          <cell r="AA507" t="str">
            <v>ÖBL</v>
          </cell>
          <cell r="AB507" t="str">
            <v>ÖBL</v>
          </cell>
          <cell r="AC507" t="str">
            <v>I</v>
          </cell>
          <cell r="AD507" t="str">
            <v>ÖBL</v>
          </cell>
          <cell r="AE507" t="str">
            <v>ÖBL</v>
          </cell>
        </row>
        <row r="508">
          <cell r="A508">
            <v>494</v>
          </cell>
          <cell r="B508" t="str">
            <v>Egg Lukas</v>
          </cell>
          <cell r="C508" t="str">
            <v>M</v>
          </cell>
          <cell r="D508">
            <v>35859</v>
          </cell>
          <cell r="E508">
            <v>42799</v>
          </cell>
          <cell r="F508">
            <v>19</v>
          </cell>
          <cell r="G508" t="str">
            <v>Innsbruck</v>
          </cell>
          <cell r="H508" t="str">
            <v>Österr</v>
          </cell>
          <cell r="I508" t="str">
            <v>EGGLUKA</v>
          </cell>
          <cell r="J508" t="str">
            <v>M290</v>
          </cell>
          <cell r="N508" t="str">
            <v/>
          </cell>
          <cell r="O508" t="str">
            <v/>
          </cell>
          <cell r="P508" t="str">
            <v/>
          </cell>
          <cell r="Q508" t="str">
            <v/>
          </cell>
          <cell r="R508" t="str">
            <v/>
          </cell>
          <cell r="S508" t="str">
            <v/>
          </cell>
          <cell r="T508" t="str">
            <v/>
          </cell>
          <cell r="U508" t="str">
            <v/>
          </cell>
          <cell r="V508" t="str">
            <v/>
          </cell>
          <cell r="W508" t="str">
            <v/>
          </cell>
          <cell r="X508" t="str">
            <v/>
          </cell>
          <cell r="Y508" t="str">
            <v/>
          </cell>
          <cell r="Z508" t="str">
            <v>I</v>
          </cell>
          <cell r="AA508" t="str">
            <v>RUM</v>
          </cell>
          <cell r="AB508" t="str">
            <v>RUM</v>
          </cell>
          <cell r="AC508" t="str">
            <v>I</v>
          </cell>
          <cell r="AD508" t="str">
            <v>RUM</v>
          </cell>
          <cell r="AE508" t="str">
            <v>RUM</v>
          </cell>
        </row>
        <row r="509">
          <cell r="A509">
            <v>495</v>
          </cell>
          <cell r="B509" t="str">
            <v>Egger Michael</v>
          </cell>
          <cell r="C509" t="str">
            <v>M</v>
          </cell>
          <cell r="D509">
            <v>35977</v>
          </cell>
          <cell r="E509">
            <v>42917</v>
          </cell>
          <cell r="F509">
            <v>19</v>
          </cell>
          <cell r="G509" t="str">
            <v>Kufstein</v>
          </cell>
          <cell r="H509" t="str">
            <v>Österr</v>
          </cell>
          <cell r="I509" t="str">
            <v>EGGERMICH</v>
          </cell>
          <cell r="J509" t="str">
            <v>M251</v>
          </cell>
          <cell r="N509" t="str">
            <v/>
          </cell>
          <cell r="O509" t="str">
            <v/>
          </cell>
          <cell r="P509" t="str">
            <v/>
          </cell>
          <cell r="Q509" t="str">
            <v/>
          </cell>
          <cell r="R509" t="str">
            <v/>
          </cell>
          <cell r="S509" t="str">
            <v/>
          </cell>
          <cell r="T509" t="str">
            <v/>
          </cell>
          <cell r="U509" t="str">
            <v/>
          </cell>
          <cell r="V509" t="str">
            <v/>
          </cell>
          <cell r="W509" t="str">
            <v/>
          </cell>
          <cell r="X509" t="str">
            <v/>
          </cell>
          <cell r="Y509" t="str">
            <v/>
          </cell>
          <cell r="Z509" t="str">
            <v>I</v>
          </cell>
          <cell r="AA509" t="str">
            <v>BHÄ</v>
          </cell>
          <cell r="AB509" t="str">
            <v>BHÄ</v>
          </cell>
          <cell r="AC509" t="str">
            <v>I</v>
          </cell>
          <cell r="AD509" t="str">
            <v>BHÄ</v>
          </cell>
          <cell r="AE509" t="str">
            <v>BHÄ</v>
          </cell>
        </row>
        <row r="510">
          <cell r="A510">
            <v>496</v>
          </cell>
          <cell r="B510" t="str">
            <v>Egger Peter</v>
          </cell>
          <cell r="C510" t="str">
            <v>M</v>
          </cell>
          <cell r="D510">
            <v>35583</v>
          </cell>
          <cell r="E510">
            <v>42888</v>
          </cell>
          <cell r="F510">
            <v>20</v>
          </cell>
          <cell r="G510" t="str">
            <v>Wörgl</v>
          </cell>
          <cell r="H510" t="str">
            <v>Österr</v>
          </cell>
          <cell r="I510" t="str">
            <v>EGGERPETE</v>
          </cell>
          <cell r="J510" t="str">
            <v>M309</v>
          </cell>
          <cell r="N510" t="str">
            <v/>
          </cell>
          <cell r="O510" t="str">
            <v/>
          </cell>
          <cell r="P510" t="str">
            <v/>
          </cell>
          <cell r="Q510" t="str">
            <v/>
          </cell>
          <cell r="R510" t="str">
            <v/>
          </cell>
          <cell r="S510" t="str">
            <v/>
          </cell>
          <cell r="T510" t="str">
            <v/>
          </cell>
          <cell r="U510" t="str">
            <v/>
          </cell>
          <cell r="V510" t="str">
            <v/>
          </cell>
          <cell r="W510" t="str">
            <v/>
          </cell>
          <cell r="X510" t="str">
            <v/>
          </cell>
          <cell r="Y510" t="str">
            <v/>
          </cell>
          <cell r="Z510" t="str">
            <v>I</v>
          </cell>
          <cell r="AA510" t="str">
            <v>BHÄ</v>
          </cell>
          <cell r="AB510" t="str">
            <v>BHÄ</v>
          </cell>
          <cell r="AC510" t="str">
            <v>I</v>
          </cell>
          <cell r="AD510" t="str">
            <v>BHÄ</v>
          </cell>
          <cell r="AE510" t="str">
            <v>BHÄ</v>
          </cell>
        </row>
        <row r="511">
          <cell r="A511">
            <v>497</v>
          </cell>
          <cell r="B511" t="str">
            <v>Eisen David</v>
          </cell>
          <cell r="C511" t="str">
            <v>M</v>
          </cell>
          <cell r="D511">
            <v>36775</v>
          </cell>
          <cell r="E511">
            <v>42984</v>
          </cell>
          <cell r="F511">
            <v>17</v>
          </cell>
          <cell r="G511" t="str">
            <v>Innsbruck</v>
          </cell>
          <cell r="H511" t="str">
            <v>Österr</v>
          </cell>
          <cell r="I511" t="str">
            <v>EISENDAVI</v>
          </cell>
          <cell r="J511" t="str">
            <v>M329</v>
          </cell>
          <cell r="N511" t="str">
            <v>I</v>
          </cell>
          <cell r="O511" t="str">
            <v>AKI</v>
          </cell>
          <cell r="P511" t="str">
            <v>AKI</v>
          </cell>
          <cell r="Q511" t="str">
            <v>I</v>
          </cell>
          <cell r="R511" t="str">
            <v>AKI</v>
          </cell>
          <cell r="S511" t="str">
            <v>AKI</v>
          </cell>
          <cell r="T511" t="str">
            <v>I</v>
          </cell>
          <cell r="U511" t="str">
            <v>AKI</v>
          </cell>
          <cell r="V511" t="str">
            <v>AKI</v>
          </cell>
          <cell r="W511" t="str">
            <v>I</v>
          </cell>
          <cell r="X511" t="str">
            <v>AKI</v>
          </cell>
          <cell r="Y511" t="str">
            <v>AKI</v>
          </cell>
          <cell r="Z511" t="str">
            <v>I</v>
          </cell>
          <cell r="AA511" t="str">
            <v>AKI</v>
          </cell>
          <cell r="AB511" t="str">
            <v>AKI</v>
          </cell>
          <cell r="AC511" t="str">
            <v>I</v>
          </cell>
          <cell r="AD511" t="str">
            <v>AKI</v>
          </cell>
          <cell r="AE511" t="str">
            <v>AKI</v>
          </cell>
        </row>
        <row r="512">
          <cell r="A512">
            <v>498</v>
          </cell>
          <cell r="B512" t="str">
            <v>Eitzenberger Dominik</v>
          </cell>
          <cell r="C512" t="str">
            <v>M</v>
          </cell>
          <cell r="D512">
            <v>35162</v>
          </cell>
          <cell r="E512">
            <v>42832</v>
          </cell>
          <cell r="F512">
            <v>21</v>
          </cell>
          <cell r="G512" t="str">
            <v>Innsbruck</v>
          </cell>
          <cell r="H512" t="str">
            <v>Österr</v>
          </cell>
          <cell r="I512" t="str">
            <v>EITZEDOMI</v>
          </cell>
          <cell r="J512" t="str">
            <v>M237</v>
          </cell>
          <cell r="N512" t="str">
            <v/>
          </cell>
          <cell r="O512" t="str">
            <v/>
          </cell>
          <cell r="P512" t="str">
            <v/>
          </cell>
          <cell r="Q512" t="str">
            <v/>
          </cell>
          <cell r="R512" t="str">
            <v/>
          </cell>
          <cell r="S512" t="str">
            <v/>
          </cell>
          <cell r="T512" t="str">
            <v/>
          </cell>
          <cell r="U512" t="str">
            <v/>
          </cell>
          <cell r="V512" t="str">
            <v/>
          </cell>
          <cell r="W512" t="str">
            <v/>
          </cell>
          <cell r="X512" t="str">
            <v/>
          </cell>
          <cell r="Y512" t="str">
            <v/>
          </cell>
          <cell r="AC512" t="str">
            <v>I</v>
          </cell>
          <cell r="AD512" t="str">
            <v>RUM</v>
          </cell>
          <cell r="AE512" t="str">
            <v>RUM</v>
          </cell>
        </row>
        <row r="513">
          <cell r="A513">
            <v>499</v>
          </cell>
          <cell r="B513" t="str">
            <v>Oberdanner Melanie</v>
          </cell>
          <cell r="C513" t="str">
            <v>W</v>
          </cell>
          <cell r="D513">
            <v>36261</v>
          </cell>
          <cell r="E513">
            <v>42836</v>
          </cell>
          <cell r="F513">
            <v>18</v>
          </cell>
          <cell r="G513" t="str">
            <v>Hall in Tirol</v>
          </cell>
          <cell r="H513" t="str">
            <v>Österr</v>
          </cell>
          <cell r="I513" t="str">
            <v>OBERDMELA</v>
          </cell>
          <cell r="J513" t="str">
            <v>W86</v>
          </cell>
          <cell r="N513" t="str">
            <v>I</v>
          </cell>
          <cell r="O513" t="str">
            <v>AKI</v>
          </cell>
          <cell r="P513" t="str">
            <v>AKI</v>
          </cell>
          <cell r="Q513" t="str">
            <v>I</v>
          </cell>
          <cell r="R513" t="str">
            <v>AKI</v>
          </cell>
          <cell r="S513" t="str">
            <v>AKI</v>
          </cell>
          <cell r="T513" t="str">
            <v/>
          </cell>
          <cell r="U513" t="str">
            <v/>
          </cell>
          <cell r="V513" t="str">
            <v/>
          </cell>
          <cell r="W513" t="str">
            <v>I</v>
          </cell>
          <cell r="X513" t="str">
            <v>AKI</v>
          </cell>
          <cell r="Y513" t="str">
            <v>AKI</v>
          </cell>
          <cell r="Z513" t="str">
            <v>I</v>
          </cell>
          <cell r="AA513" t="str">
            <v>AKI</v>
          </cell>
          <cell r="AB513" t="str">
            <v>AKI</v>
          </cell>
          <cell r="AC513" t="str">
            <v>I</v>
          </cell>
          <cell r="AD513" t="str">
            <v>AKI</v>
          </cell>
          <cell r="AE513" t="str">
            <v>AKI</v>
          </cell>
        </row>
        <row r="514">
          <cell r="A514">
            <v>500</v>
          </cell>
          <cell r="B514" t="str">
            <v>Ruetz Andreas</v>
          </cell>
          <cell r="C514" t="str">
            <v>M</v>
          </cell>
          <cell r="D514">
            <v>36924</v>
          </cell>
          <cell r="E514">
            <v>42768</v>
          </cell>
          <cell r="F514">
            <v>16</v>
          </cell>
          <cell r="G514" t="str">
            <v>Hall in Tirol</v>
          </cell>
          <cell r="H514" t="str">
            <v>Österr</v>
          </cell>
          <cell r="I514" t="str">
            <v>RUETZANDR</v>
          </cell>
          <cell r="J514" t="str">
            <v>M311</v>
          </cell>
          <cell r="N514" t="str">
            <v>I</v>
          </cell>
          <cell r="O514" t="str">
            <v>AKI</v>
          </cell>
          <cell r="P514" t="str">
            <v>AKI</v>
          </cell>
          <cell r="Q514" t="str">
            <v>I</v>
          </cell>
          <cell r="R514" t="str">
            <v>AKI</v>
          </cell>
          <cell r="S514" t="str">
            <v>AKI</v>
          </cell>
          <cell r="T514" t="str">
            <v>I</v>
          </cell>
          <cell r="U514" t="str">
            <v>AKI</v>
          </cell>
          <cell r="V514" t="str">
            <v>AKI</v>
          </cell>
          <cell r="W514" t="str">
            <v>I</v>
          </cell>
          <cell r="X514" t="str">
            <v>AKI</v>
          </cell>
          <cell r="Y514" t="str">
            <v>AKI</v>
          </cell>
          <cell r="Z514" t="str">
            <v>I</v>
          </cell>
          <cell r="AA514" t="str">
            <v>AKI</v>
          </cell>
          <cell r="AB514" t="str">
            <v>AKI</v>
          </cell>
          <cell r="AC514" t="str">
            <v>I</v>
          </cell>
          <cell r="AD514" t="str">
            <v>AKI</v>
          </cell>
          <cell r="AE514" t="str">
            <v>AKI</v>
          </cell>
        </row>
        <row r="515">
          <cell r="A515">
            <v>501</v>
          </cell>
          <cell r="B515" t="str">
            <v>Scharf Lukas</v>
          </cell>
          <cell r="C515" t="str">
            <v>M</v>
          </cell>
          <cell r="D515">
            <v>36331</v>
          </cell>
          <cell r="E515">
            <v>42906</v>
          </cell>
          <cell r="F515">
            <v>18</v>
          </cell>
          <cell r="G515" t="str">
            <v>Hall in Tirol</v>
          </cell>
          <cell r="H515" t="str">
            <v>Österr</v>
          </cell>
          <cell r="I515" t="str">
            <v>SCHARLUKA</v>
          </cell>
          <cell r="J515" t="str">
            <v>M298</v>
          </cell>
          <cell r="N515" t="str">
            <v>I</v>
          </cell>
          <cell r="O515" t="str">
            <v>AKI</v>
          </cell>
          <cell r="P515" t="str">
            <v>AKI</v>
          </cell>
          <cell r="Q515" t="str">
            <v>I</v>
          </cell>
          <cell r="R515" t="str">
            <v>AKI</v>
          </cell>
          <cell r="S515" t="str">
            <v>AKI</v>
          </cell>
          <cell r="T515" t="str">
            <v/>
          </cell>
          <cell r="U515" t="str">
            <v/>
          </cell>
          <cell r="V515" t="str">
            <v/>
          </cell>
          <cell r="W515" t="str">
            <v>I</v>
          </cell>
          <cell r="X515" t="str">
            <v>AKI</v>
          </cell>
          <cell r="Y515" t="str">
            <v>AKI</v>
          </cell>
          <cell r="Z515" t="str">
            <v>I</v>
          </cell>
          <cell r="AA515" t="str">
            <v>AKI</v>
          </cell>
          <cell r="AB515" t="str">
            <v>AKI</v>
          </cell>
          <cell r="AC515" t="str">
            <v>I</v>
          </cell>
          <cell r="AD515" t="str">
            <v>AKI</v>
          </cell>
          <cell r="AE515" t="str">
            <v>AKI</v>
          </cell>
        </row>
        <row r="516">
          <cell r="A516">
            <v>502</v>
          </cell>
          <cell r="B516" t="str">
            <v>Humele Florian</v>
          </cell>
          <cell r="C516" t="str">
            <v>M</v>
          </cell>
          <cell r="D516">
            <v>35105</v>
          </cell>
          <cell r="E516">
            <v>42776</v>
          </cell>
          <cell r="F516">
            <v>21</v>
          </cell>
          <cell r="G516" t="str">
            <v>Wien</v>
          </cell>
          <cell r="H516" t="str">
            <v>Österr  </v>
          </cell>
          <cell r="I516" t="str">
            <v>HUMELFLOR</v>
          </cell>
          <cell r="J516" t="str">
            <v>M205</v>
          </cell>
          <cell r="N516" t="str">
            <v/>
          </cell>
          <cell r="O516" t="str">
            <v/>
          </cell>
          <cell r="P516" t="str">
            <v/>
          </cell>
          <cell r="Q516" t="str">
            <v/>
          </cell>
          <cell r="R516" t="str">
            <v/>
          </cell>
          <cell r="S516" t="str">
            <v/>
          </cell>
          <cell r="T516" t="str">
            <v/>
          </cell>
          <cell r="U516" t="str">
            <v/>
          </cell>
          <cell r="V516" t="str">
            <v/>
          </cell>
          <cell r="W516" t="str">
            <v/>
          </cell>
          <cell r="X516" t="str">
            <v/>
          </cell>
          <cell r="Y516" t="str">
            <v/>
          </cell>
          <cell r="AC516" t="str">
            <v>I</v>
          </cell>
          <cell r="AD516" t="str">
            <v>GOL</v>
          </cell>
          <cell r="AE516" t="str">
            <v>GOL</v>
          </cell>
        </row>
        <row r="517">
          <cell r="A517">
            <v>503</v>
          </cell>
          <cell r="B517" t="str">
            <v>Korsalka Florian</v>
          </cell>
          <cell r="C517" t="str">
            <v>M</v>
          </cell>
          <cell r="D517">
            <v>36738</v>
          </cell>
          <cell r="E517">
            <v>42947</v>
          </cell>
          <cell r="F517">
            <v>17</v>
          </cell>
          <cell r="G517" t="str">
            <v>Wien</v>
          </cell>
          <cell r="H517" t="str">
            <v>Österr</v>
          </cell>
          <cell r="I517" t="str">
            <v>KORSAFLOR</v>
          </cell>
          <cell r="J517" t="str">
            <v>M337</v>
          </cell>
          <cell r="N517" t="str">
            <v/>
          </cell>
          <cell r="O517" t="str">
            <v/>
          </cell>
          <cell r="P517" t="str">
            <v/>
          </cell>
          <cell r="Q517" t="str">
            <v/>
          </cell>
          <cell r="R517" t="str">
            <v/>
          </cell>
          <cell r="S517" t="str">
            <v/>
          </cell>
          <cell r="T517" t="str">
            <v/>
          </cell>
          <cell r="U517" t="str">
            <v/>
          </cell>
          <cell r="V517" t="str">
            <v/>
          </cell>
          <cell r="W517" t="str">
            <v/>
          </cell>
          <cell r="X517" t="str">
            <v/>
          </cell>
          <cell r="Y517" t="str">
            <v/>
          </cell>
          <cell r="Z517" t="str">
            <v>I</v>
          </cell>
          <cell r="AA517" t="str">
            <v>PSV</v>
          </cell>
          <cell r="AB517" t="str">
            <v>PSV</v>
          </cell>
          <cell r="AC517" t="str">
            <v>I</v>
          </cell>
          <cell r="AD517" t="str">
            <v>PSV</v>
          </cell>
          <cell r="AE517" t="str">
            <v>PSV</v>
          </cell>
        </row>
        <row r="518">
          <cell r="A518">
            <v>504</v>
          </cell>
          <cell r="B518" t="str">
            <v>Korsalka Julian</v>
          </cell>
          <cell r="C518" t="str">
            <v>M</v>
          </cell>
          <cell r="D518">
            <v>36175</v>
          </cell>
          <cell r="E518">
            <v>42750</v>
          </cell>
          <cell r="F518">
            <v>18</v>
          </cell>
          <cell r="G518" t="str">
            <v>Wien</v>
          </cell>
          <cell r="H518" t="str">
            <v>Österr</v>
          </cell>
          <cell r="I518" t="str">
            <v>KORSAJULI</v>
          </cell>
          <cell r="J518" t="str">
            <v>M336</v>
          </cell>
          <cell r="N518" t="str">
            <v/>
          </cell>
          <cell r="O518" t="str">
            <v/>
          </cell>
          <cell r="P518" t="str">
            <v/>
          </cell>
          <cell r="Q518" t="str">
            <v/>
          </cell>
          <cell r="R518" t="str">
            <v/>
          </cell>
          <cell r="S518" t="str">
            <v/>
          </cell>
          <cell r="T518" t="str">
            <v/>
          </cell>
          <cell r="U518" t="str">
            <v/>
          </cell>
          <cell r="V518" t="str">
            <v/>
          </cell>
          <cell r="W518" t="str">
            <v/>
          </cell>
          <cell r="X518" t="str">
            <v/>
          </cell>
          <cell r="Y518" t="str">
            <v/>
          </cell>
          <cell r="Z518" t="str">
            <v>I</v>
          </cell>
          <cell r="AA518" t="str">
            <v>PSV</v>
          </cell>
          <cell r="AB518" t="str">
            <v>PSV</v>
          </cell>
          <cell r="AC518" t="str">
            <v>I</v>
          </cell>
          <cell r="AD518" t="str">
            <v>PSV</v>
          </cell>
          <cell r="AE518" t="str">
            <v>PSV</v>
          </cell>
        </row>
        <row r="519">
          <cell r="A519">
            <v>505</v>
          </cell>
          <cell r="B519" t="str">
            <v>Midajew Achmed</v>
          </cell>
          <cell r="C519" t="str">
            <v>M</v>
          </cell>
          <cell r="D519">
            <v>36432</v>
          </cell>
          <cell r="E519">
            <v>43007</v>
          </cell>
          <cell r="F519">
            <v>18</v>
          </cell>
          <cell r="G519" t="str">
            <v>Grozny, Urus-Martan</v>
          </cell>
          <cell r="H519" t="str">
            <v>Russische Föderation / Tschetschnische Rep.</v>
          </cell>
          <cell r="I519" t="str">
            <v>MIDAJACHM</v>
          </cell>
          <cell r="J519" t="str">
            <v>M286</v>
          </cell>
          <cell r="K519">
            <v>4776</v>
          </cell>
          <cell r="N519" t="str">
            <v>G</v>
          </cell>
          <cell r="O519" t="str">
            <v>PSV</v>
          </cell>
          <cell r="P519" t="str">
            <v>PSV</v>
          </cell>
          <cell r="Q519" t="str">
            <v>G</v>
          </cell>
          <cell r="R519" t="str">
            <v>PSV</v>
          </cell>
          <cell r="S519" t="str">
            <v>PSV</v>
          </cell>
          <cell r="T519" t="str">
            <v>G</v>
          </cell>
          <cell r="U519" t="str">
            <v>PSV</v>
          </cell>
          <cell r="V519" t="str">
            <v>PSV</v>
          </cell>
          <cell r="W519" t="str">
            <v>G</v>
          </cell>
          <cell r="X519" t="str">
            <v>PSV</v>
          </cell>
          <cell r="Y519" t="str">
            <v>PSV</v>
          </cell>
          <cell r="Z519" t="str">
            <v>G</v>
          </cell>
          <cell r="AA519" t="str">
            <v>PSV</v>
          </cell>
          <cell r="AB519" t="str">
            <v>PSV</v>
          </cell>
          <cell r="AC519" t="str">
            <v>I</v>
          </cell>
          <cell r="AD519" t="str">
            <v>PSV</v>
          </cell>
          <cell r="AE519" t="str">
            <v>PSV</v>
          </cell>
        </row>
        <row r="520">
          <cell r="A520">
            <v>506</v>
          </cell>
          <cell r="B520" t="str">
            <v>Midajew Chamsat</v>
          </cell>
          <cell r="C520" t="str">
            <v>M</v>
          </cell>
          <cell r="D520">
            <v>35562</v>
          </cell>
          <cell r="E520">
            <v>42867</v>
          </cell>
          <cell r="F520">
            <v>20</v>
          </cell>
          <cell r="G520" t="str">
            <v>Grozny, Urus-Martan</v>
          </cell>
          <cell r="H520" t="str">
            <v>Russische Föderation / Tschetschnische Rep.</v>
          </cell>
          <cell r="I520" t="str">
            <v>MIDAJCHAM</v>
          </cell>
          <cell r="J520" t="str">
            <v>M260</v>
          </cell>
          <cell r="K520">
            <v>4649</v>
          </cell>
          <cell r="N520" t="str">
            <v>G</v>
          </cell>
          <cell r="O520" t="str">
            <v>PSV</v>
          </cell>
          <cell r="P520" t="str">
            <v>PSV</v>
          </cell>
          <cell r="Q520" t="str">
            <v>G</v>
          </cell>
          <cell r="R520" t="str">
            <v>PSV</v>
          </cell>
          <cell r="S520" t="str">
            <v>PSV</v>
          </cell>
          <cell r="T520" t="str">
            <v>G</v>
          </cell>
          <cell r="U520" t="str">
            <v>PSV</v>
          </cell>
          <cell r="V520" t="str">
            <v>PSV</v>
          </cell>
          <cell r="W520" t="str">
            <v>G</v>
          </cell>
          <cell r="X520" t="str">
            <v>PSV</v>
          </cell>
          <cell r="Y520" t="str">
            <v>PSV</v>
          </cell>
          <cell r="Z520" t="str">
            <v>G</v>
          </cell>
          <cell r="AA520" t="str">
            <v>PSV</v>
          </cell>
          <cell r="AB520" t="str">
            <v>PSV</v>
          </cell>
          <cell r="AC520" t="str">
            <v>I</v>
          </cell>
          <cell r="AD520" t="str">
            <v>PSV</v>
          </cell>
          <cell r="AE520" t="str">
            <v>PSV</v>
          </cell>
        </row>
        <row r="521">
          <cell r="A521">
            <v>507</v>
          </cell>
          <cell r="B521" t="str">
            <v>Pfeifer Leopold</v>
          </cell>
          <cell r="C521" t="str">
            <v>M</v>
          </cell>
          <cell r="D521">
            <v>36720</v>
          </cell>
          <cell r="E521">
            <v>42929</v>
          </cell>
          <cell r="F521">
            <v>17</v>
          </cell>
          <cell r="G521" t="str">
            <v>Wien</v>
          </cell>
          <cell r="H521" t="str">
            <v>Österr  </v>
          </cell>
          <cell r="I521" t="str">
            <v>PFEIFLEOP</v>
          </cell>
          <cell r="J521" t="str">
            <v>M307</v>
          </cell>
          <cell r="N521" t="str">
            <v>I</v>
          </cell>
          <cell r="O521" t="str">
            <v>GOL</v>
          </cell>
          <cell r="P521" t="str">
            <v>GOL</v>
          </cell>
          <cell r="Q521" t="str">
            <v>I</v>
          </cell>
          <cell r="R521" t="str">
            <v>GOL</v>
          </cell>
          <cell r="S521" t="str">
            <v>GOL</v>
          </cell>
          <cell r="T521" t="str">
            <v>I</v>
          </cell>
          <cell r="U521" t="str">
            <v>GOL</v>
          </cell>
          <cell r="V521" t="str">
            <v>GOL</v>
          </cell>
          <cell r="W521" t="str">
            <v>I</v>
          </cell>
          <cell r="X521" t="str">
            <v>GOL</v>
          </cell>
          <cell r="Y521" t="str">
            <v>GOL</v>
          </cell>
          <cell r="Z521" t="str">
            <v>I</v>
          </cell>
          <cell r="AA521" t="str">
            <v>GOL</v>
          </cell>
          <cell r="AB521" t="str">
            <v>GOL</v>
          </cell>
          <cell r="AC521" t="str">
            <v>I</v>
          </cell>
          <cell r="AD521" t="str">
            <v>GOL</v>
          </cell>
          <cell r="AE521" t="str">
            <v>GOL</v>
          </cell>
        </row>
        <row r="522">
          <cell r="A522">
            <v>508</v>
          </cell>
          <cell r="B522" t="str">
            <v>Trimmel Daniel</v>
          </cell>
          <cell r="C522" t="str">
            <v>M</v>
          </cell>
          <cell r="D522">
            <v>36630</v>
          </cell>
          <cell r="E522">
            <v>42839</v>
          </cell>
          <cell r="F522">
            <v>17</v>
          </cell>
          <cell r="G522" t="str">
            <v>Wien</v>
          </cell>
          <cell r="H522" t="str">
            <v>Österr</v>
          </cell>
          <cell r="I522" t="str">
            <v>TRIMMDANI</v>
          </cell>
          <cell r="J522" t="str">
            <v>M332</v>
          </cell>
          <cell r="N522" t="str">
            <v>I</v>
          </cell>
          <cell r="O522" t="str">
            <v>POL</v>
          </cell>
          <cell r="P522" t="str">
            <v>POL</v>
          </cell>
          <cell r="Q522" t="str">
            <v>I</v>
          </cell>
          <cell r="R522" t="str">
            <v>POL</v>
          </cell>
          <cell r="S522" t="str">
            <v>POL</v>
          </cell>
          <cell r="T522" t="str">
            <v>I</v>
          </cell>
          <cell r="U522" t="str">
            <v>POL</v>
          </cell>
          <cell r="V522" t="str">
            <v>POL</v>
          </cell>
          <cell r="W522" t="str">
            <v>I</v>
          </cell>
          <cell r="X522" t="str">
            <v>POL</v>
          </cell>
          <cell r="Y522" t="str">
            <v>POL</v>
          </cell>
          <cell r="Z522" t="str">
            <v>I</v>
          </cell>
          <cell r="AA522" t="str">
            <v>POL</v>
          </cell>
          <cell r="AB522" t="str">
            <v>POL</v>
          </cell>
          <cell r="AC522" t="str">
            <v>I</v>
          </cell>
          <cell r="AD522" t="str">
            <v>POL</v>
          </cell>
          <cell r="AE522" t="str">
            <v>POL</v>
          </cell>
        </row>
        <row r="523">
          <cell r="A523">
            <v>509</v>
          </cell>
          <cell r="B523" t="str">
            <v>Schenk Nicole</v>
          </cell>
          <cell r="C523" t="str">
            <v>W</v>
          </cell>
          <cell r="D523">
            <v>35792</v>
          </cell>
          <cell r="E523">
            <v>42732</v>
          </cell>
          <cell r="F523">
            <v>19</v>
          </cell>
          <cell r="G523" t="str">
            <v>Tulln</v>
          </cell>
          <cell r="H523" t="str">
            <v>Österr</v>
          </cell>
          <cell r="I523" t="str">
            <v>SCHENNICO</v>
          </cell>
          <cell r="J523" t="str">
            <v>W103</v>
          </cell>
          <cell r="N523" t="str">
            <v/>
          </cell>
          <cell r="O523" t="str">
            <v/>
          </cell>
          <cell r="P523" t="str">
            <v/>
          </cell>
          <cell r="Q523" t="str">
            <v/>
          </cell>
          <cell r="R523" t="str">
            <v/>
          </cell>
          <cell r="S523" t="str">
            <v/>
          </cell>
          <cell r="T523" t="str">
            <v/>
          </cell>
          <cell r="U523" t="str">
            <v/>
          </cell>
          <cell r="V523" t="str">
            <v/>
          </cell>
          <cell r="W523" t="str">
            <v/>
          </cell>
          <cell r="X523" t="str">
            <v/>
          </cell>
          <cell r="Y523" t="str">
            <v/>
          </cell>
          <cell r="Z523" t="str">
            <v>I</v>
          </cell>
          <cell r="AA523" t="str">
            <v>LAL</v>
          </cell>
          <cell r="AB523" t="str">
            <v>LAL</v>
          </cell>
          <cell r="AC523" t="str">
            <v>I</v>
          </cell>
          <cell r="AD523" t="str">
            <v>LAL</v>
          </cell>
          <cell r="AE523" t="str">
            <v>LAL</v>
          </cell>
        </row>
        <row r="524">
          <cell r="A524">
            <v>510</v>
          </cell>
          <cell r="B524" t="str">
            <v>Grinninger Jaqueline</v>
          </cell>
          <cell r="C524" t="str">
            <v>W</v>
          </cell>
          <cell r="D524">
            <v>35758</v>
          </cell>
          <cell r="E524">
            <v>43063</v>
          </cell>
          <cell r="F524">
            <v>20</v>
          </cell>
          <cell r="G524" t="str">
            <v>Tulln</v>
          </cell>
          <cell r="H524" t="str">
            <v>Österr</v>
          </cell>
          <cell r="I524" t="str">
            <v>GRINNJAQU</v>
          </cell>
          <cell r="J524" t="str">
            <v>W102</v>
          </cell>
          <cell r="N524" t="str">
            <v/>
          </cell>
          <cell r="O524" t="str">
            <v/>
          </cell>
          <cell r="P524" t="str">
            <v/>
          </cell>
          <cell r="Q524" t="str">
            <v/>
          </cell>
          <cell r="R524" t="str">
            <v/>
          </cell>
          <cell r="S524" t="str">
            <v/>
          </cell>
          <cell r="T524" t="str">
            <v/>
          </cell>
          <cell r="U524" t="str">
            <v/>
          </cell>
          <cell r="V524" t="str">
            <v/>
          </cell>
          <cell r="W524" t="str">
            <v/>
          </cell>
          <cell r="X524" t="str">
            <v/>
          </cell>
          <cell r="Y524" t="str">
            <v/>
          </cell>
          <cell r="Z524" t="str">
            <v>I</v>
          </cell>
          <cell r="AA524" t="str">
            <v>LAL</v>
          </cell>
          <cell r="AB524" t="str">
            <v>LAL</v>
          </cell>
          <cell r="AC524" t="str">
            <v>I</v>
          </cell>
          <cell r="AD524" t="str">
            <v>LAL</v>
          </cell>
          <cell r="AE524" t="str">
            <v>LAL</v>
          </cell>
        </row>
        <row r="525">
          <cell r="A525">
            <v>511</v>
          </cell>
          <cell r="B525" t="str">
            <v>Jaidhauser Jasmin-Sophie</v>
          </cell>
          <cell r="C525" t="str">
            <v>W</v>
          </cell>
          <cell r="D525">
            <v>35958</v>
          </cell>
          <cell r="E525">
            <v>42898</v>
          </cell>
          <cell r="F525">
            <v>19</v>
          </cell>
          <cell r="G525" t="str">
            <v>Tulln</v>
          </cell>
          <cell r="H525" t="str">
            <v>Österr</v>
          </cell>
          <cell r="I525" t="str">
            <v>JAIDHJASM</v>
          </cell>
          <cell r="J525" t="str">
            <v>W105</v>
          </cell>
          <cell r="N525" t="str">
            <v/>
          </cell>
          <cell r="O525" t="str">
            <v/>
          </cell>
          <cell r="P525" t="str">
            <v/>
          </cell>
          <cell r="Q525" t="str">
            <v/>
          </cell>
          <cell r="R525" t="str">
            <v/>
          </cell>
          <cell r="S525" t="str">
            <v/>
          </cell>
          <cell r="T525" t="str">
            <v/>
          </cell>
          <cell r="U525" t="str">
            <v/>
          </cell>
          <cell r="V525" t="str">
            <v/>
          </cell>
          <cell r="W525" t="str">
            <v/>
          </cell>
          <cell r="X525" t="str">
            <v/>
          </cell>
          <cell r="Y525" t="str">
            <v/>
          </cell>
          <cell r="Z525" t="str">
            <v>I</v>
          </cell>
          <cell r="AA525" t="str">
            <v>LAL</v>
          </cell>
          <cell r="AB525" t="str">
            <v>LAL</v>
          </cell>
          <cell r="AC525" t="str">
            <v>I</v>
          </cell>
          <cell r="AD525" t="str">
            <v>LAL</v>
          </cell>
          <cell r="AE525" t="str">
            <v>LAL</v>
          </cell>
        </row>
        <row r="526">
          <cell r="A526">
            <v>512</v>
          </cell>
          <cell r="B526" t="str">
            <v>Baric Matea</v>
          </cell>
          <cell r="C526" t="str">
            <v>W</v>
          </cell>
          <cell r="D526">
            <v>35872</v>
          </cell>
          <cell r="E526">
            <v>42812</v>
          </cell>
          <cell r="F526">
            <v>19</v>
          </cell>
          <cell r="G526" t="str">
            <v>Tulln</v>
          </cell>
          <cell r="H526" t="str">
            <v>Österr</v>
          </cell>
          <cell r="I526" t="str">
            <v>BARICMATE</v>
          </cell>
          <cell r="J526" t="str">
            <v>W104</v>
          </cell>
          <cell r="N526" t="str">
            <v/>
          </cell>
          <cell r="O526" t="str">
            <v/>
          </cell>
          <cell r="P526" t="str">
            <v/>
          </cell>
          <cell r="Q526" t="str">
            <v/>
          </cell>
          <cell r="R526" t="str">
            <v/>
          </cell>
          <cell r="S526" t="str">
            <v/>
          </cell>
          <cell r="T526" t="str">
            <v/>
          </cell>
          <cell r="U526" t="str">
            <v/>
          </cell>
          <cell r="V526" t="str">
            <v/>
          </cell>
          <cell r="W526" t="str">
            <v>I</v>
          </cell>
          <cell r="X526" t="str">
            <v>LAL</v>
          </cell>
          <cell r="Y526" t="str">
            <v>LAL</v>
          </cell>
          <cell r="Z526" t="str">
            <v>I</v>
          </cell>
          <cell r="AA526" t="str">
            <v>LAL</v>
          </cell>
          <cell r="AB526" t="str">
            <v>LAL</v>
          </cell>
          <cell r="AC526" t="str">
            <v>I</v>
          </cell>
          <cell r="AD526" t="str">
            <v>LAL</v>
          </cell>
          <cell r="AE526" t="str">
            <v>LAL</v>
          </cell>
        </row>
        <row r="527">
          <cell r="A527">
            <v>513</v>
          </cell>
          <cell r="B527" t="str">
            <v>Enke Christoph</v>
          </cell>
          <cell r="C527" t="str">
            <v>M</v>
          </cell>
          <cell r="D527">
            <v>35824</v>
          </cell>
          <cell r="E527">
            <v>42764</v>
          </cell>
          <cell r="F527">
            <v>19</v>
          </cell>
          <cell r="G527" t="str">
            <v>Tulln</v>
          </cell>
          <cell r="H527" t="str">
            <v>Österr</v>
          </cell>
          <cell r="I527" t="str">
            <v>ENKECHRI</v>
          </cell>
          <cell r="J527" t="str">
            <v>M352</v>
          </cell>
          <cell r="N527" t="str">
            <v/>
          </cell>
          <cell r="O527" t="str">
            <v/>
          </cell>
          <cell r="P527" t="str">
            <v/>
          </cell>
          <cell r="Q527" t="str">
            <v/>
          </cell>
          <cell r="R527" t="str">
            <v/>
          </cell>
          <cell r="S527" t="str">
            <v/>
          </cell>
          <cell r="T527" t="str">
            <v/>
          </cell>
          <cell r="U527" t="str">
            <v/>
          </cell>
          <cell r="V527" t="str">
            <v/>
          </cell>
          <cell r="W527" t="str">
            <v/>
          </cell>
          <cell r="X527" t="str">
            <v/>
          </cell>
          <cell r="Y527" t="str">
            <v/>
          </cell>
          <cell r="Z527" t="str">
            <v>I</v>
          </cell>
          <cell r="AA527" t="str">
            <v>LAL</v>
          </cell>
          <cell r="AB527" t="str">
            <v>LAL</v>
          </cell>
          <cell r="AC527" t="str">
            <v>I</v>
          </cell>
          <cell r="AD527" t="str">
            <v>LAL</v>
          </cell>
          <cell r="AE527" t="str">
            <v>LAL</v>
          </cell>
        </row>
        <row r="528">
          <cell r="A528">
            <v>514</v>
          </cell>
          <cell r="B528" t="str">
            <v>Schißler Matthias</v>
          </cell>
          <cell r="C528" t="str">
            <v>M</v>
          </cell>
          <cell r="D528">
            <v>35878</v>
          </cell>
          <cell r="E528">
            <v>42818</v>
          </cell>
          <cell r="F528">
            <v>19</v>
          </cell>
          <cell r="G528" t="str">
            <v>Lilienfeld</v>
          </cell>
          <cell r="H528" t="str">
            <v>Österr</v>
          </cell>
          <cell r="I528" t="str">
            <v>SCHISMATT</v>
          </cell>
          <cell r="J528" t="str">
            <v>M353</v>
          </cell>
          <cell r="N528" t="str">
            <v/>
          </cell>
          <cell r="O528" t="str">
            <v/>
          </cell>
          <cell r="P528" t="str">
            <v/>
          </cell>
          <cell r="Q528" t="str">
            <v/>
          </cell>
          <cell r="R528" t="str">
            <v/>
          </cell>
          <cell r="S528" t="str">
            <v/>
          </cell>
          <cell r="T528" t="str">
            <v/>
          </cell>
          <cell r="U528" t="str">
            <v/>
          </cell>
          <cell r="V528" t="str">
            <v/>
          </cell>
          <cell r="W528" t="str">
            <v/>
          </cell>
          <cell r="X528" t="str">
            <v/>
          </cell>
          <cell r="Y528" t="str">
            <v/>
          </cell>
          <cell r="Z528" t="str">
            <v>I</v>
          </cell>
          <cell r="AA528" t="str">
            <v>LAL</v>
          </cell>
          <cell r="AB528" t="str">
            <v>LAL</v>
          </cell>
          <cell r="AC528" t="str">
            <v>I</v>
          </cell>
          <cell r="AD528" t="str">
            <v>LAL</v>
          </cell>
          <cell r="AE528" t="str">
            <v>LAL</v>
          </cell>
        </row>
        <row r="529">
          <cell r="A529">
            <v>515</v>
          </cell>
          <cell r="B529" t="str">
            <v>Eitler Günther</v>
          </cell>
          <cell r="C529" t="str">
            <v>M</v>
          </cell>
          <cell r="D529">
            <v>35734</v>
          </cell>
          <cell r="E529">
            <v>43039</v>
          </cell>
          <cell r="F529">
            <v>20</v>
          </cell>
          <cell r="G529" t="str">
            <v>Klosterneuburg</v>
          </cell>
          <cell r="H529" t="str">
            <v>Österr</v>
          </cell>
          <cell r="I529" t="str">
            <v>EITLEGÜNT</v>
          </cell>
          <cell r="J529" t="str">
            <v>M346</v>
          </cell>
          <cell r="K529">
            <v>4654</v>
          </cell>
          <cell r="N529" t="str">
            <v>I</v>
          </cell>
          <cell r="O529" t="str">
            <v>LAL</v>
          </cell>
          <cell r="P529" t="str">
            <v>LAL</v>
          </cell>
          <cell r="Q529" t="str">
            <v>I</v>
          </cell>
          <cell r="R529" t="str">
            <v>LAL</v>
          </cell>
          <cell r="S529" t="str">
            <v>LAL</v>
          </cell>
          <cell r="T529" t="str">
            <v>I</v>
          </cell>
          <cell r="U529" t="str">
            <v>LAL</v>
          </cell>
          <cell r="V529" t="str">
            <v>LAL</v>
          </cell>
          <cell r="W529" t="str">
            <v>I</v>
          </cell>
          <cell r="X529" t="str">
            <v>LAL</v>
          </cell>
          <cell r="Y529" t="str">
            <v>KRE</v>
          </cell>
          <cell r="Z529" t="str">
            <v>I</v>
          </cell>
          <cell r="AA529" t="str">
            <v>LAL</v>
          </cell>
          <cell r="AB529" t="str">
            <v>KRE</v>
          </cell>
          <cell r="AC529" t="str">
            <v>I</v>
          </cell>
          <cell r="AD529" t="str">
            <v>LAL</v>
          </cell>
          <cell r="AE529" t="str">
            <v>LAL</v>
          </cell>
        </row>
        <row r="530">
          <cell r="A530">
            <v>516</v>
          </cell>
          <cell r="B530" t="str">
            <v>Horvath Stefan</v>
          </cell>
          <cell r="C530" t="str">
            <v>M</v>
          </cell>
          <cell r="D530">
            <v>35534</v>
          </cell>
          <cell r="E530">
            <v>42839</v>
          </cell>
          <cell r="F530">
            <v>20</v>
          </cell>
          <cell r="G530" t="str">
            <v>Wien</v>
          </cell>
          <cell r="H530" t="str">
            <v>Österr</v>
          </cell>
          <cell r="I530" t="str">
            <v>HORVASTEF</v>
          </cell>
          <cell r="J530" t="str">
            <v>M348</v>
          </cell>
          <cell r="K530">
            <v>4728</v>
          </cell>
          <cell r="N530" t="str">
            <v/>
          </cell>
          <cell r="O530" t="str">
            <v/>
          </cell>
          <cell r="P530" t="str">
            <v/>
          </cell>
          <cell r="Q530" t="str">
            <v/>
          </cell>
          <cell r="R530" t="str">
            <v/>
          </cell>
          <cell r="S530" t="str">
            <v/>
          </cell>
          <cell r="T530" t="str">
            <v/>
          </cell>
          <cell r="U530" t="str">
            <v/>
          </cell>
          <cell r="V530" t="str">
            <v/>
          </cell>
          <cell r="W530" t="str">
            <v>I</v>
          </cell>
          <cell r="X530" t="str">
            <v>SVS</v>
          </cell>
          <cell r="Y530" t="str">
            <v>SVS</v>
          </cell>
          <cell r="Z530" t="str">
            <v/>
          </cell>
          <cell r="AA530" t="str">
            <v/>
          </cell>
          <cell r="AB530" t="str">
            <v/>
          </cell>
          <cell r="AC530" t="str">
            <v>I</v>
          </cell>
          <cell r="AD530" t="str">
            <v>OMV</v>
          </cell>
          <cell r="AE530" t="str">
            <v>OMV</v>
          </cell>
        </row>
        <row r="531">
          <cell r="A531">
            <v>517</v>
          </cell>
          <cell r="B531" t="str">
            <v>Strangl Stefan</v>
          </cell>
          <cell r="C531" t="str">
            <v>M</v>
          </cell>
          <cell r="D531">
            <v>35425</v>
          </cell>
          <cell r="E531">
            <v>42730</v>
          </cell>
          <cell r="F531">
            <v>20</v>
          </cell>
          <cell r="G531" t="str">
            <v>Mödling</v>
          </cell>
          <cell r="H531" t="str">
            <v>Österr</v>
          </cell>
          <cell r="I531" t="str">
            <v>STRANSTEF</v>
          </cell>
          <cell r="K531">
            <v>4627</v>
          </cell>
          <cell r="N531" t="str">
            <v/>
          </cell>
          <cell r="O531" t="str">
            <v/>
          </cell>
          <cell r="P531" t="str">
            <v/>
          </cell>
          <cell r="Q531" t="str">
            <v/>
          </cell>
          <cell r="R531" t="str">
            <v/>
          </cell>
          <cell r="S531" t="str">
            <v/>
          </cell>
          <cell r="T531" t="str">
            <v/>
          </cell>
          <cell r="U531" t="str">
            <v/>
          </cell>
          <cell r="V531" t="str">
            <v/>
          </cell>
          <cell r="W531" t="str">
            <v/>
          </cell>
          <cell r="X531" t="str">
            <v/>
          </cell>
          <cell r="Y531" t="str">
            <v/>
          </cell>
          <cell r="Z531" t="str">
            <v/>
          </cell>
          <cell r="AA531" t="str">
            <v/>
          </cell>
          <cell r="AB531" t="str">
            <v/>
          </cell>
          <cell r="AC531" t="str">
            <v>I</v>
          </cell>
          <cell r="AD531" t="str">
            <v>OMV</v>
          </cell>
          <cell r="AE531" t="str">
            <v>OMV</v>
          </cell>
        </row>
        <row r="532">
          <cell r="A532">
            <v>518</v>
          </cell>
          <cell r="B532" t="str">
            <v>Nagy Erwin</v>
          </cell>
          <cell r="C532" t="str">
            <v>M</v>
          </cell>
          <cell r="D532">
            <v>21538</v>
          </cell>
          <cell r="E532">
            <v>42723</v>
          </cell>
          <cell r="F532">
            <v>58</v>
          </cell>
          <cell r="G532" t="str">
            <v>Mistelbach</v>
          </cell>
          <cell r="H532" t="str">
            <v>Österr</v>
          </cell>
          <cell r="I532" t="str">
            <v>NAGYERWI</v>
          </cell>
          <cell r="K532">
            <v>2555</v>
          </cell>
          <cell r="N532" t="str">
            <v>I</v>
          </cell>
          <cell r="O532" t="str">
            <v>SVS</v>
          </cell>
          <cell r="P532" t="str">
            <v>SVS</v>
          </cell>
          <cell r="Q532" t="str">
            <v>I</v>
          </cell>
          <cell r="R532" t="str">
            <v>ZID</v>
          </cell>
          <cell r="S532" t="str">
            <v>ZID</v>
          </cell>
          <cell r="T532" t="str">
            <v>I</v>
          </cell>
          <cell r="U532" t="str">
            <v>ZID</v>
          </cell>
          <cell r="V532" t="str">
            <v>ZID</v>
          </cell>
          <cell r="W532" t="str">
            <v>I</v>
          </cell>
          <cell r="X532" t="str">
            <v>ZID</v>
          </cell>
          <cell r="Y532" t="str">
            <v>ZID</v>
          </cell>
          <cell r="Z532" t="str">
            <v>I</v>
          </cell>
          <cell r="AA532" t="str">
            <v>ZIS</v>
          </cell>
          <cell r="AB532" t="str">
            <v>ZIS</v>
          </cell>
          <cell r="AC532" t="str">
            <v>I</v>
          </cell>
          <cell r="AD532" t="str">
            <v>ZIS</v>
          </cell>
          <cell r="AE532" t="str">
            <v>ZIS</v>
          </cell>
        </row>
        <row r="533">
          <cell r="A533">
            <v>519</v>
          </cell>
          <cell r="B533" t="str">
            <v>Scharf Sieglinde</v>
          </cell>
          <cell r="C533" t="str">
            <v>W</v>
          </cell>
          <cell r="D533">
            <v>37686</v>
          </cell>
          <cell r="E533">
            <v>42800</v>
          </cell>
          <cell r="F533">
            <v>14</v>
          </cell>
          <cell r="H533" t="str">
            <v>Österr</v>
          </cell>
          <cell r="I533" t="str">
            <v>SCHARSIEG</v>
          </cell>
          <cell r="J533" t="str">
            <v>W109</v>
          </cell>
          <cell r="N533" t="str">
            <v>I</v>
          </cell>
          <cell r="O533" t="str">
            <v>AKI</v>
          </cell>
          <cell r="P533" t="str">
            <v>AKI</v>
          </cell>
          <cell r="Q533" t="str">
            <v>I</v>
          </cell>
          <cell r="R533" t="str">
            <v>AKI</v>
          </cell>
          <cell r="S533" t="str">
            <v>AKI</v>
          </cell>
          <cell r="T533" t="str">
            <v>I</v>
          </cell>
          <cell r="U533" t="str">
            <v>AKI</v>
          </cell>
          <cell r="V533" t="str">
            <v>AKI</v>
          </cell>
          <cell r="W533" t="str">
            <v>I</v>
          </cell>
          <cell r="X533" t="str">
            <v>AKI</v>
          </cell>
          <cell r="Y533" t="str">
            <v>AKI</v>
          </cell>
          <cell r="Z533" t="str">
            <v>I</v>
          </cell>
          <cell r="AA533" t="str">
            <v>AKI</v>
          </cell>
          <cell r="AB533" t="str">
            <v>AKI</v>
          </cell>
          <cell r="AC533" t="str">
            <v>I</v>
          </cell>
          <cell r="AD533" t="str">
            <v>AKI</v>
          </cell>
          <cell r="AE533" t="str">
            <v>AKI</v>
          </cell>
        </row>
        <row r="534">
          <cell r="A534">
            <v>520</v>
          </cell>
          <cell r="B534" t="str">
            <v>Pischl Daniel</v>
          </cell>
          <cell r="C534" t="str">
            <v>M</v>
          </cell>
          <cell r="D534">
            <v>32426</v>
          </cell>
          <cell r="E534">
            <v>43018</v>
          </cell>
          <cell r="F534">
            <v>29</v>
          </cell>
          <cell r="G534" t="str">
            <v>Innsbruck</v>
          </cell>
          <cell r="H534" t="str">
            <v>Österr</v>
          </cell>
          <cell r="I534" t="str">
            <v>PISCHDANI</v>
          </cell>
          <cell r="K534">
            <v>4628</v>
          </cell>
          <cell r="N534" t="str">
            <v>I</v>
          </cell>
          <cell r="O534" t="str">
            <v>AKI</v>
          </cell>
          <cell r="P534" t="str">
            <v>AKI</v>
          </cell>
          <cell r="Q534" t="str">
            <v>I</v>
          </cell>
          <cell r="R534" t="str">
            <v>AKI</v>
          </cell>
          <cell r="S534" t="str">
            <v>AKI</v>
          </cell>
          <cell r="T534" t="str">
            <v>I</v>
          </cell>
          <cell r="U534" t="str">
            <v>AKI</v>
          </cell>
          <cell r="V534" t="str">
            <v>AKI</v>
          </cell>
          <cell r="W534" t="str">
            <v>I</v>
          </cell>
          <cell r="X534" t="str">
            <v>AKI</v>
          </cell>
          <cell r="Y534" t="str">
            <v>AKI</v>
          </cell>
          <cell r="Z534" t="str">
            <v>I</v>
          </cell>
          <cell r="AA534" t="str">
            <v>AKI</v>
          </cell>
          <cell r="AB534" t="str">
            <v>AKI</v>
          </cell>
          <cell r="AC534" t="str">
            <v>I</v>
          </cell>
          <cell r="AD534" t="str">
            <v>AKI</v>
          </cell>
          <cell r="AE534" t="str">
            <v>AKI</v>
          </cell>
        </row>
        <row r="535">
          <cell r="A535">
            <v>521</v>
          </cell>
          <cell r="B535" t="str">
            <v>Kirchberg Alexander</v>
          </cell>
          <cell r="C535" t="str">
            <v>M</v>
          </cell>
          <cell r="D535">
            <v>26807</v>
          </cell>
          <cell r="E535">
            <v>42878</v>
          </cell>
          <cell r="F535">
            <v>44</v>
          </cell>
          <cell r="G535" t="str">
            <v>Frankfurt/Oder</v>
          </cell>
          <cell r="H535" t="str">
            <v>BRD</v>
          </cell>
          <cell r="I535" t="str">
            <v>KIRCHALEX</v>
          </cell>
          <cell r="K535">
            <v>4524</v>
          </cell>
          <cell r="N535" t="str">
            <v>G</v>
          </cell>
          <cell r="O535" t="str">
            <v>SBG</v>
          </cell>
          <cell r="P535" t="str">
            <v>SBG</v>
          </cell>
          <cell r="Q535" t="str">
            <v>G</v>
          </cell>
          <cell r="R535" t="str">
            <v>SBG</v>
          </cell>
          <cell r="S535" t="str">
            <v>SBG</v>
          </cell>
          <cell r="T535" t="str">
            <v>G</v>
          </cell>
          <cell r="U535" t="str">
            <v>SBG</v>
          </cell>
          <cell r="V535" t="str">
            <v>SBG</v>
          </cell>
          <cell r="W535" t="str">
            <v>G</v>
          </cell>
          <cell r="X535" t="str">
            <v>SBG</v>
          </cell>
          <cell r="Y535" t="str">
            <v>SBG</v>
          </cell>
          <cell r="Z535" t="str">
            <v>I</v>
          </cell>
          <cell r="AA535" t="str">
            <v>SBG</v>
          </cell>
          <cell r="AB535" t="str">
            <v>SBG</v>
          </cell>
          <cell r="AC535" t="str">
            <v>I</v>
          </cell>
          <cell r="AD535" t="str">
            <v>SBG</v>
          </cell>
          <cell r="AE535" t="str">
            <v>SBG</v>
          </cell>
        </row>
        <row r="536">
          <cell r="A536">
            <v>522</v>
          </cell>
          <cell r="B536" t="str">
            <v>Sommer Hannes</v>
          </cell>
          <cell r="C536" t="str">
            <v>M</v>
          </cell>
          <cell r="D536">
            <v>26237</v>
          </cell>
          <cell r="E536">
            <v>43039</v>
          </cell>
          <cell r="F536">
            <v>46</v>
          </cell>
          <cell r="G536" t="str">
            <v>Graz</v>
          </cell>
          <cell r="H536" t="str">
            <v>Österr</v>
          </cell>
          <cell r="I536" t="str">
            <v>SOMMEHANN</v>
          </cell>
          <cell r="K536">
            <v>4108</v>
          </cell>
          <cell r="N536" t="str">
            <v/>
          </cell>
          <cell r="O536" t="str">
            <v/>
          </cell>
          <cell r="P536" t="str">
            <v/>
          </cell>
          <cell r="Q536" t="str">
            <v/>
          </cell>
          <cell r="R536" t="str">
            <v/>
          </cell>
          <cell r="S536" t="str">
            <v/>
          </cell>
          <cell r="T536" t="str">
            <v/>
          </cell>
          <cell r="U536" t="str">
            <v/>
          </cell>
          <cell r="V536" t="str">
            <v/>
          </cell>
          <cell r="W536" t="str">
            <v/>
          </cell>
          <cell r="X536" t="str">
            <v/>
          </cell>
          <cell r="Y536" t="str">
            <v/>
          </cell>
          <cell r="Z536" t="str">
            <v/>
          </cell>
          <cell r="AA536" t="str">
            <v/>
          </cell>
          <cell r="AB536" t="str">
            <v/>
          </cell>
          <cell r="AC536" t="str">
            <v>I</v>
          </cell>
          <cell r="AD536" t="str">
            <v>FEL</v>
          </cell>
          <cell r="AE536" t="str">
            <v>FEL</v>
          </cell>
        </row>
        <row r="537">
          <cell r="A537">
            <v>523</v>
          </cell>
          <cell r="B537" t="str">
            <v>Mühlbacher Josef</v>
          </cell>
          <cell r="C537" t="str">
            <v>M</v>
          </cell>
          <cell r="D537">
            <v>33899</v>
          </cell>
          <cell r="E537">
            <v>43030</v>
          </cell>
          <cell r="F537">
            <v>25</v>
          </cell>
          <cell r="G537" t="str">
            <v>Braunau</v>
          </cell>
          <cell r="H537" t="str">
            <v>Österr</v>
          </cell>
          <cell r="I537" t="str">
            <v>MÜHLBJOSE</v>
          </cell>
          <cell r="K537">
            <v>4451</v>
          </cell>
          <cell r="N537" t="str">
            <v>I</v>
          </cell>
          <cell r="O537" t="str">
            <v>WEN</v>
          </cell>
          <cell r="P537" t="str">
            <v>WEN</v>
          </cell>
          <cell r="Q537" t="str">
            <v>I</v>
          </cell>
          <cell r="R537" t="str">
            <v>WEN</v>
          </cell>
          <cell r="S537" t="str">
            <v>WEN</v>
          </cell>
          <cell r="T537" t="str">
            <v>I</v>
          </cell>
          <cell r="U537" t="str">
            <v>WEN</v>
          </cell>
          <cell r="V537" t="str">
            <v>WEN</v>
          </cell>
          <cell r="W537" t="str">
            <v>I</v>
          </cell>
          <cell r="X537" t="str">
            <v>WEN</v>
          </cell>
          <cell r="Y537" t="str">
            <v>WEN</v>
          </cell>
          <cell r="Z537" t="str">
            <v>I</v>
          </cell>
          <cell r="AA537" t="str">
            <v>WEN</v>
          </cell>
          <cell r="AB537" t="str">
            <v>WEN</v>
          </cell>
          <cell r="AC537" t="str">
            <v>I</v>
          </cell>
          <cell r="AD537" t="str">
            <v>WEN</v>
          </cell>
          <cell r="AE537" t="str">
            <v>WEN</v>
          </cell>
        </row>
        <row r="538">
          <cell r="A538">
            <v>524</v>
          </cell>
          <cell r="B538" t="str">
            <v>Niedermayr Friedrich</v>
          </cell>
          <cell r="C538" t="str">
            <v>M</v>
          </cell>
          <cell r="D538">
            <v>14702</v>
          </cell>
          <cell r="E538">
            <v>42826</v>
          </cell>
          <cell r="F538">
            <v>77</v>
          </cell>
          <cell r="G538" t="str">
            <v>Salzburg</v>
          </cell>
          <cell r="H538" t="str">
            <v>Österr</v>
          </cell>
          <cell r="I538" t="str">
            <v>NIEDEFRIE</v>
          </cell>
          <cell r="K538">
            <v>2273</v>
          </cell>
          <cell r="N538" t="str">
            <v/>
          </cell>
          <cell r="O538" t="str">
            <v/>
          </cell>
          <cell r="P538" t="str">
            <v/>
          </cell>
          <cell r="Q538" t="str">
            <v/>
          </cell>
          <cell r="R538" t="str">
            <v/>
          </cell>
          <cell r="S538" t="str">
            <v/>
          </cell>
          <cell r="T538" t="str">
            <v/>
          </cell>
          <cell r="U538" t="str">
            <v/>
          </cell>
          <cell r="V538" t="str">
            <v/>
          </cell>
          <cell r="W538" t="str">
            <v/>
          </cell>
          <cell r="X538" t="str">
            <v/>
          </cell>
          <cell r="Y538" t="str">
            <v/>
          </cell>
          <cell r="Z538" t="str">
            <v/>
          </cell>
          <cell r="AA538" t="str">
            <v/>
          </cell>
          <cell r="AB538" t="str">
            <v/>
          </cell>
          <cell r="AC538" t="str">
            <v>I</v>
          </cell>
          <cell r="AD538" t="str">
            <v>SBG</v>
          </cell>
          <cell r="AE538" t="str">
            <v>SBG</v>
          </cell>
        </row>
        <row r="539">
          <cell r="A539">
            <v>525</v>
          </cell>
          <cell r="B539" t="str">
            <v>Schneider Werner</v>
          </cell>
          <cell r="C539" t="str">
            <v>M</v>
          </cell>
          <cell r="D539">
            <v>15930</v>
          </cell>
          <cell r="E539">
            <v>42959</v>
          </cell>
          <cell r="F539">
            <v>74</v>
          </cell>
          <cell r="G539" t="str">
            <v>Dornbirn</v>
          </cell>
          <cell r="H539" t="str">
            <v>Österreich</v>
          </cell>
          <cell r="I539" t="str">
            <v>SCHNEWERN</v>
          </cell>
          <cell r="K539">
            <v>628</v>
          </cell>
          <cell r="N539" t="str">
            <v>I</v>
          </cell>
          <cell r="O539" t="str">
            <v>DOR</v>
          </cell>
          <cell r="P539" t="str">
            <v>DOR</v>
          </cell>
          <cell r="Q539" t="str">
            <v>I</v>
          </cell>
          <cell r="R539" t="str">
            <v>DOR</v>
          </cell>
          <cell r="S539" t="str">
            <v/>
          </cell>
          <cell r="T539" t="str">
            <v>I</v>
          </cell>
          <cell r="U539" t="str">
            <v>DOR</v>
          </cell>
          <cell r="V539" t="str">
            <v/>
          </cell>
          <cell r="W539" t="str">
            <v>I</v>
          </cell>
          <cell r="X539" t="str">
            <v>DOR</v>
          </cell>
          <cell r="Y539" t="str">
            <v>DOR</v>
          </cell>
          <cell r="Z539" t="str">
            <v>I</v>
          </cell>
          <cell r="AA539" t="str">
            <v>DOR</v>
          </cell>
          <cell r="AB539" t="str">
            <v>DOR</v>
          </cell>
          <cell r="AC539" t="str">
            <v>I</v>
          </cell>
          <cell r="AD539" t="str">
            <v>DOR</v>
          </cell>
          <cell r="AE539" t="str">
            <v>DOR</v>
          </cell>
        </row>
        <row r="540">
          <cell r="A540">
            <v>526</v>
          </cell>
          <cell r="B540" t="str">
            <v>Pleßnitzer Günter</v>
          </cell>
          <cell r="C540" t="str">
            <v>M</v>
          </cell>
          <cell r="D540">
            <v>20304</v>
          </cell>
          <cell r="E540">
            <v>42950</v>
          </cell>
          <cell r="F540">
            <v>62</v>
          </cell>
          <cell r="G540" t="str">
            <v>Dornbirn</v>
          </cell>
          <cell r="H540" t="str">
            <v>Österreich</v>
          </cell>
          <cell r="I540" t="str">
            <v>PLEßNGÜNT</v>
          </cell>
          <cell r="K540">
            <v>632</v>
          </cell>
          <cell r="N540" t="str">
            <v>I</v>
          </cell>
          <cell r="O540" t="str">
            <v>DOR</v>
          </cell>
          <cell r="P540" t="str">
            <v>DOR</v>
          </cell>
          <cell r="Q540" t="str">
            <v>I</v>
          </cell>
          <cell r="R540" t="str">
            <v>DOR</v>
          </cell>
          <cell r="S540" t="str">
            <v>DOR</v>
          </cell>
          <cell r="T540" t="str">
            <v>I</v>
          </cell>
          <cell r="U540" t="str">
            <v>DOR</v>
          </cell>
          <cell r="V540" t="str">
            <v>DOR</v>
          </cell>
          <cell r="W540" t="str">
            <v>I</v>
          </cell>
          <cell r="X540" t="str">
            <v>DOR</v>
          </cell>
          <cell r="Y540" t="str">
            <v>DOR</v>
          </cell>
          <cell r="Z540" t="str">
            <v/>
          </cell>
          <cell r="AA540" t="str">
            <v/>
          </cell>
          <cell r="AB540" t="str">
            <v/>
          </cell>
          <cell r="AC540" t="str">
            <v>I</v>
          </cell>
          <cell r="AD540" t="str">
            <v>DOR</v>
          </cell>
          <cell r="AE540" t="str">
            <v>DOR</v>
          </cell>
        </row>
        <row r="541">
          <cell r="A541">
            <v>527</v>
          </cell>
          <cell r="B541" t="str">
            <v>Gunz Herbert</v>
          </cell>
          <cell r="C541" t="str">
            <v>M</v>
          </cell>
          <cell r="D541">
            <v>20683</v>
          </cell>
          <cell r="E541">
            <v>42963</v>
          </cell>
          <cell r="F541">
            <v>61</v>
          </cell>
          <cell r="G541" t="str">
            <v>Feldkirch</v>
          </cell>
          <cell r="H541" t="str">
            <v>Österreich</v>
          </cell>
          <cell r="I541" t="str">
            <v>GUNZHERB</v>
          </cell>
          <cell r="K541">
            <v>633</v>
          </cell>
          <cell r="N541" t="str">
            <v/>
          </cell>
          <cell r="O541" t="str">
            <v/>
          </cell>
          <cell r="P541" t="str">
            <v/>
          </cell>
          <cell r="Q541" t="str">
            <v/>
          </cell>
          <cell r="R541" t="str">
            <v/>
          </cell>
          <cell r="S541" t="str">
            <v/>
          </cell>
          <cell r="T541" t="str">
            <v/>
          </cell>
          <cell r="U541" t="str">
            <v/>
          </cell>
          <cell r="V541" t="str">
            <v/>
          </cell>
          <cell r="W541" t="str">
            <v/>
          </cell>
          <cell r="X541" t="str">
            <v/>
          </cell>
          <cell r="Y541" t="str">
            <v/>
          </cell>
          <cell r="Z541" t="str">
            <v/>
          </cell>
          <cell r="AA541" t="str">
            <v/>
          </cell>
          <cell r="AB541" t="str">
            <v/>
          </cell>
          <cell r="AC541" t="str">
            <v>I</v>
          </cell>
          <cell r="AD541" t="str">
            <v>DOR</v>
          </cell>
          <cell r="AE541" t="str">
            <v>DOR</v>
          </cell>
        </row>
        <row r="542">
          <cell r="A542">
            <v>528</v>
          </cell>
          <cell r="B542" t="str">
            <v>Spitzauer Ernst</v>
          </cell>
          <cell r="C542" t="str">
            <v>M</v>
          </cell>
          <cell r="D542">
            <v>22933</v>
          </cell>
          <cell r="E542">
            <v>43022</v>
          </cell>
          <cell r="F542">
            <v>55</v>
          </cell>
          <cell r="G542" t="str">
            <v>Salzburg</v>
          </cell>
          <cell r="H542" t="str">
            <v>Österreich</v>
          </cell>
          <cell r="I542" t="str">
            <v>SPITZERNS</v>
          </cell>
          <cell r="K542">
            <v>2867</v>
          </cell>
          <cell r="N542" t="str">
            <v>I</v>
          </cell>
          <cell r="O542" t="str">
            <v>BÜR</v>
          </cell>
          <cell r="P542" t="str">
            <v>BÜR</v>
          </cell>
          <cell r="Q542" t="str">
            <v>I</v>
          </cell>
          <cell r="R542" t="str">
            <v>BÜR</v>
          </cell>
          <cell r="S542" t="str">
            <v>BÜR</v>
          </cell>
          <cell r="T542" t="str">
            <v>I</v>
          </cell>
          <cell r="U542" t="str">
            <v>BÜR</v>
          </cell>
          <cell r="V542" t="str">
            <v>BÜR</v>
          </cell>
          <cell r="W542" t="str">
            <v>I</v>
          </cell>
          <cell r="X542" t="str">
            <v>BÜR</v>
          </cell>
          <cell r="Y542" t="str">
            <v>BÜR</v>
          </cell>
          <cell r="Z542" t="str">
            <v>I</v>
          </cell>
          <cell r="AA542" t="str">
            <v>BÜR</v>
          </cell>
          <cell r="AB542" t="str">
            <v>BÜR</v>
          </cell>
          <cell r="AC542" t="str">
            <v>I</v>
          </cell>
          <cell r="AD542" t="str">
            <v>BÜR</v>
          </cell>
          <cell r="AE542" t="str">
            <v>BÜR</v>
          </cell>
        </row>
        <row r="543">
          <cell r="A543">
            <v>529</v>
          </cell>
          <cell r="B543" t="str">
            <v>Tairi Jakob</v>
          </cell>
          <cell r="C543" t="str">
            <v>M</v>
          </cell>
          <cell r="D543">
            <v>35933</v>
          </cell>
          <cell r="E543">
            <v>42873</v>
          </cell>
          <cell r="F543">
            <v>19</v>
          </cell>
          <cell r="G543" t="str">
            <v>Tulln</v>
          </cell>
          <cell r="H543" t="str">
            <v>Österreich</v>
          </cell>
          <cell r="I543" t="str">
            <v>TAIRIJAKO</v>
          </cell>
          <cell r="J543" t="str">
            <v>M347</v>
          </cell>
          <cell r="K543">
            <v>4701</v>
          </cell>
          <cell r="N543" t="str">
            <v>I</v>
          </cell>
          <cell r="O543" t="str">
            <v>LAL</v>
          </cell>
          <cell r="P543" t="str">
            <v>LAL</v>
          </cell>
          <cell r="Q543" t="str">
            <v>I</v>
          </cell>
          <cell r="R543" t="str">
            <v>LAL</v>
          </cell>
          <cell r="S543" t="str">
            <v>LAL</v>
          </cell>
          <cell r="T543" t="str">
            <v>I</v>
          </cell>
          <cell r="U543" t="str">
            <v>LAL</v>
          </cell>
          <cell r="V543" t="str">
            <v>LAL</v>
          </cell>
          <cell r="W543" t="str">
            <v>I</v>
          </cell>
          <cell r="X543" t="str">
            <v>LAL</v>
          </cell>
          <cell r="Y543" t="str">
            <v>KRE</v>
          </cell>
          <cell r="Z543" t="str">
            <v>I</v>
          </cell>
          <cell r="AA543" t="str">
            <v>LAL</v>
          </cell>
          <cell r="AB543" t="str">
            <v>LAL</v>
          </cell>
          <cell r="AC543" t="str">
            <v>I</v>
          </cell>
          <cell r="AD543" t="str">
            <v>LAL</v>
          </cell>
          <cell r="AE543" t="str">
            <v>LAL</v>
          </cell>
        </row>
        <row r="544">
          <cell r="A544">
            <v>530</v>
          </cell>
          <cell r="B544" t="str">
            <v>Kohlrausch Dennis</v>
          </cell>
          <cell r="C544" t="str">
            <v>M</v>
          </cell>
          <cell r="D544">
            <v>36074</v>
          </cell>
          <cell r="E544">
            <v>43014</v>
          </cell>
          <cell r="F544">
            <v>19</v>
          </cell>
          <cell r="G544" t="str">
            <v>Tulln</v>
          </cell>
          <cell r="H544" t="str">
            <v>Österreich</v>
          </cell>
          <cell r="I544" t="str">
            <v>KOHLRDENN</v>
          </cell>
          <cell r="J544" t="str">
            <v>M354</v>
          </cell>
          <cell r="N544" t="str">
            <v/>
          </cell>
          <cell r="O544" t="str">
            <v/>
          </cell>
          <cell r="P544" t="str">
            <v/>
          </cell>
          <cell r="Q544" t="str">
            <v/>
          </cell>
          <cell r="R544" t="str">
            <v/>
          </cell>
          <cell r="S544" t="str">
            <v/>
          </cell>
          <cell r="T544" t="str">
            <v/>
          </cell>
          <cell r="U544" t="str">
            <v/>
          </cell>
          <cell r="V544" t="str">
            <v/>
          </cell>
          <cell r="W544" t="str">
            <v/>
          </cell>
          <cell r="X544" t="str">
            <v/>
          </cell>
          <cell r="Y544" t="str">
            <v/>
          </cell>
          <cell r="Z544" t="str">
            <v>I</v>
          </cell>
          <cell r="AA544" t="str">
            <v>LAL</v>
          </cell>
          <cell r="AB544" t="str">
            <v>LAL</v>
          </cell>
          <cell r="AC544" t="str">
            <v>I</v>
          </cell>
          <cell r="AD544" t="str">
            <v>LAL</v>
          </cell>
          <cell r="AE544" t="str">
            <v>LAL</v>
          </cell>
        </row>
        <row r="545">
          <cell r="A545">
            <v>531</v>
          </cell>
          <cell r="B545" t="str">
            <v>Schnabl Peter</v>
          </cell>
          <cell r="C545" t="str">
            <v>M</v>
          </cell>
          <cell r="D545">
            <v>24895</v>
          </cell>
          <cell r="E545">
            <v>42793</v>
          </cell>
          <cell r="F545">
            <v>49</v>
          </cell>
          <cell r="G545" t="str">
            <v>Salzburg</v>
          </cell>
          <cell r="H545" t="str">
            <v>Österreich</v>
          </cell>
          <cell r="I545" t="str">
            <v>SCHNAPETE</v>
          </cell>
          <cell r="K545">
            <v>2579</v>
          </cell>
          <cell r="N545" t="str">
            <v>I</v>
          </cell>
          <cell r="O545" t="str">
            <v>SBG</v>
          </cell>
          <cell r="P545" t="str">
            <v>SBG</v>
          </cell>
          <cell r="Q545" t="str">
            <v>I</v>
          </cell>
          <cell r="R545" t="str">
            <v>SBG</v>
          </cell>
          <cell r="S545" t="str">
            <v>SBG</v>
          </cell>
          <cell r="T545" t="str">
            <v>I</v>
          </cell>
          <cell r="U545" t="str">
            <v>SBG</v>
          </cell>
          <cell r="V545" t="str">
            <v>SBG</v>
          </cell>
          <cell r="W545" t="str">
            <v>I</v>
          </cell>
          <cell r="X545" t="str">
            <v>SBG</v>
          </cell>
          <cell r="Y545" t="str">
            <v>SBG</v>
          </cell>
          <cell r="Z545" t="str">
            <v>I</v>
          </cell>
          <cell r="AA545" t="str">
            <v>SBG</v>
          </cell>
          <cell r="AB545" t="str">
            <v>SBG</v>
          </cell>
          <cell r="AC545" t="str">
            <v>I</v>
          </cell>
          <cell r="AD545" t="str">
            <v>SBG</v>
          </cell>
          <cell r="AE545" t="str">
            <v>SBG</v>
          </cell>
        </row>
        <row r="546">
          <cell r="A546">
            <v>532</v>
          </cell>
          <cell r="B546" t="str">
            <v>Aliev Sultan</v>
          </cell>
          <cell r="C546" t="str">
            <v>M</v>
          </cell>
          <cell r="D546">
            <v>26708</v>
          </cell>
          <cell r="E546">
            <v>42779</v>
          </cell>
          <cell r="F546">
            <v>44</v>
          </cell>
          <cell r="G546" t="str">
            <v>Vallchanovo</v>
          </cell>
          <cell r="H546" t="str">
            <v>Russische Föderation</v>
          </cell>
          <cell r="I546" t="str">
            <v>ALIEVSULT</v>
          </cell>
          <cell r="K546">
            <v>4528</v>
          </cell>
          <cell r="N546" t="str">
            <v>I</v>
          </cell>
          <cell r="O546" t="str">
            <v>NW</v>
          </cell>
          <cell r="P546" t="str">
            <v>NW </v>
          </cell>
          <cell r="Q546" t="str">
            <v>I</v>
          </cell>
          <cell r="R546" t="str">
            <v>NW</v>
          </cell>
          <cell r="S546" t="str">
            <v>NW </v>
          </cell>
          <cell r="T546" t="str">
            <v>I</v>
          </cell>
          <cell r="U546" t="str">
            <v>DOR</v>
          </cell>
          <cell r="V546" t="str">
            <v>DOR</v>
          </cell>
          <cell r="W546" t="str">
            <v>I</v>
          </cell>
          <cell r="X546" t="str">
            <v>DOR</v>
          </cell>
          <cell r="Y546" t="str">
            <v/>
          </cell>
          <cell r="Z546" t="str">
            <v>I</v>
          </cell>
          <cell r="AA546" t="str">
            <v>DOR</v>
          </cell>
          <cell r="AB546" t="str">
            <v>DOR</v>
          </cell>
          <cell r="AC546" t="str">
            <v>I</v>
          </cell>
          <cell r="AD546" t="str">
            <v>DOR</v>
          </cell>
          <cell r="AE546" t="str">
            <v>DOR</v>
          </cell>
        </row>
        <row r="547">
          <cell r="A547">
            <v>533</v>
          </cell>
          <cell r="B547" t="str">
            <v>Noll Jürgen</v>
          </cell>
          <cell r="C547" t="str">
            <v>M</v>
          </cell>
          <cell r="D547">
            <v>27451</v>
          </cell>
          <cell r="E547">
            <v>42792</v>
          </cell>
          <cell r="F547">
            <v>42</v>
          </cell>
          <cell r="H547" t="str">
            <v>Österreich</v>
          </cell>
          <cell r="I547" t="str">
            <v>NOLLJÜRG</v>
          </cell>
          <cell r="N547" t="str">
            <v/>
          </cell>
          <cell r="O547" t="str">
            <v/>
          </cell>
          <cell r="P547" t="str">
            <v/>
          </cell>
          <cell r="Q547" t="str">
            <v/>
          </cell>
          <cell r="R547" t="str">
            <v/>
          </cell>
          <cell r="S547" t="str">
            <v/>
          </cell>
          <cell r="T547" t="str">
            <v/>
          </cell>
          <cell r="U547" t="str">
            <v/>
          </cell>
          <cell r="V547" t="str">
            <v/>
          </cell>
          <cell r="W547" t="str">
            <v/>
          </cell>
          <cell r="X547" t="str">
            <v/>
          </cell>
          <cell r="Y547" t="str">
            <v/>
          </cell>
          <cell r="Z547" t="str">
            <v/>
          </cell>
          <cell r="AA547" t="str">
            <v/>
          </cell>
          <cell r="AB547" t="str">
            <v/>
          </cell>
          <cell r="AC547" t="str">
            <v>I</v>
          </cell>
          <cell r="AD547" t="str">
            <v>BRF</v>
          </cell>
          <cell r="AE547" t="str">
            <v>BRF</v>
          </cell>
        </row>
        <row r="548">
          <cell r="A548">
            <v>534</v>
          </cell>
          <cell r="B548" t="str">
            <v>Kainz Eva</v>
          </cell>
          <cell r="C548" t="str">
            <v>W</v>
          </cell>
          <cell r="D548">
            <v>31425</v>
          </cell>
          <cell r="E548">
            <v>42748</v>
          </cell>
          <cell r="F548">
            <v>31</v>
          </cell>
          <cell r="G548" t="str">
            <v>Braunau</v>
          </cell>
          <cell r="H548" t="str">
            <v>Österreich</v>
          </cell>
          <cell r="I548" t="str">
            <v>KAINZEVA</v>
          </cell>
          <cell r="K548">
            <v>4195</v>
          </cell>
          <cell r="N548" t="str">
            <v/>
          </cell>
          <cell r="O548" t="str">
            <v/>
          </cell>
          <cell r="P548" t="str">
            <v/>
          </cell>
          <cell r="Q548" t="str">
            <v/>
          </cell>
          <cell r="R548" t="str">
            <v/>
          </cell>
          <cell r="S548" t="str">
            <v/>
          </cell>
          <cell r="T548" t="str">
            <v/>
          </cell>
          <cell r="U548" t="str">
            <v/>
          </cell>
          <cell r="V548" t="str">
            <v/>
          </cell>
          <cell r="W548" t="str">
            <v>I</v>
          </cell>
          <cell r="X548" t="str">
            <v>LCH</v>
          </cell>
          <cell r="Y548" t="str">
            <v>LCH</v>
          </cell>
          <cell r="Z548" t="str">
            <v/>
          </cell>
          <cell r="AA548" t="str">
            <v/>
          </cell>
          <cell r="AB548" t="str">
            <v/>
          </cell>
          <cell r="AC548" t="str">
            <v>I</v>
          </cell>
          <cell r="AD548" t="str">
            <v>LCH</v>
          </cell>
          <cell r="AE548" t="str">
            <v>LCH</v>
          </cell>
        </row>
        <row r="549">
          <cell r="A549">
            <v>535</v>
          </cell>
          <cell r="B549" t="str">
            <v>Petzel Florian</v>
          </cell>
          <cell r="C549" t="str">
            <v>M</v>
          </cell>
          <cell r="D549">
            <v>36202</v>
          </cell>
          <cell r="E549">
            <v>42777</v>
          </cell>
          <cell r="F549">
            <v>18</v>
          </cell>
          <cell r="G549" t="str">
            <v>Wien</v>
          </cell>
          <cell r="H549" t="str">
            <v>Österreich</v>
          </cell>
          <cell r="I549" t="str">
            <v>PETZEFLOR</v>
          </cell>
          <cell r="J549" t="str">
            <v>M362</v>
          </cell>
          <cell r="N549" t="str">
            <v/>
          </cell>
          <cell r="O549" t="str">
            <v/>
          </cell>
          <cell r="P549" t="str">
            <v/>
          </cell>
          <cell r="Q549" t="str">
            <v/>
          </cell>
          <cell r="R549" t="str">
            <v/>
          </cell>
          <cell r="S549" t="str">
            <v/>
          </cell>
          <cell r="T549" t="str">
            <v/>
          </cell>
          <cell r="U549" t="str">
            <v/>
          </cell>
          <cell r="V549" t="str">
            <v/>
          </cell>
          <cell r="W549" t="str">
            <v>I</v>
          </cell>
          <cell r="X549" t="str">
            <v>LAL</v>
          </cell>
          <cell r="Y549" t="str">
            <v>LAL</v>
          </cell>
          <cell r="Z549" t="str">
            <v>I</v>
          </cell>
          <cell r="AA549" t="str">
            <v>LAL</v>
          </cell>
          <cell r="AB549" t="str">
            <v>LAL</v>
          </cell>
          <cell r="AC549" t="str">
            <v>I</v>
          </cell>
          <cell r="AD549" t="str">
            <v>LAL</v>
          </cell>
          <cell r="AE549" t="str">
            <v>LAL</v>
          </cell>
        </row>
        <row r="550">
          <cell r="A550">
            <v>536</v>
          </cell>
          <cell r="B550" t="str">
            <v>Plamberger Peter</v>
          </cell>
          <cell r="C550" t="str">
            <v>M</v>
          </cell>
          <cell r="D550">
            <v>27686</v>
          </cell>
          <cell r="E550">
            <v>43027</v>
          </cell>
          <cell r="F550">
            <v>42</v>
          </cell>
          <cell r="G550" t="str">
            <v>Schwaz/Tirol</v>
          </cell>
          <cell r="H550" t="str">
            <v>Österreich</v>
          </cell>
          <cell r="I550" t="str">
            <v>PLAMBPETE</v>
          </cell>
          <cell r="K550">
            <v>3733</v>
          </cell>
          <cell r="N550" t="str">
            <v/>
          </cell>
          <cell r="O550" t="str">
            <v/>
          </cell>
          <cell r="P550" t="str">
            <v/>
          </cell>
          <cell r="Q550" t="str">
            <v/>
          </cell>
          <cell r="R550" t="str">
            <v/>
          </cell>
          <cell r="S550" t="str">
            <v/>
          </cell>
          <cell r="T550" t="str">
            <v/>
          </cell>
          <cell r="U550" t="str">
            <v/>
          </cell>
          <cell r="V550" t="str">
            <v/>
          </cell>
          <cell r="W550" t="str">
            <v/>
          </cell>
          <cell r="X550" t="str">
            <v/>
          </cell>
          <cell r="Y550" t="str">
            <v/>
          </cell>
          <cell r="Z550" t="str">
            <v/>
          </cell>
          <cell r="AA550" t="str">
            <v/>
          </cell>
          <cell r="AB550" t="str">
            <v/>
          </cell>
          <cell r="AC550" t="str">
            <v>I</v>
          </cell>
          <cell r="AD550" t="str">
            <v>PRE</v>
          </cell>
          <cell r="AE550" t="str">
            <v>PRE</v>
          </cell>
        </row>
        <row r="551">
          <cell r="A551">
            <v>537</v>
          </cell>
          <cell r="B551" t="str">
            <v>Mihaly Jonathan</v>
          </cell>
          <cell r="C551" t="str">
            <v>M</v>
          </cell>
          <cell r="D551">
            <v>33734</v>
          </cell>
          <cell r="E551">
            <v>42865</v>
          </cell>
          <cell r="F551">
            <v>25</v>
          </cell>
          <cell r="G551" t="str">
            <v>Bruck/Mur</v>
          </cell>
          <cell r="H551" t="str">
            <v>Österreich</v>
          </cell>
          <cell r="I551" t="str">
            <v>MIHALJONA</v>
          </cell>
          <cell r="K551">
            <v>4629</v>
          </cell>
          <cell r="N551" t="str">
            <v/>
          </cell>
          <cell r="O551" t="str">
            <v/>
          </cell>
          <cell r="P551" t="str">
            <v/>
          </cell>
          <cell r="Q551" t="str">
            <v/>
          </cell>
          <cell r="R551" t="str">
            <v/>
          </cell>
          <cell r="S551" t="str">
            <v/>
          </cell>
          <cell r="T551" t="str">
            <v/>
          </cell>
          <cell r="U551" t="str">
            <v/>
          </cell>
          <cell r="V551" t="str">
            <v/>
          </cell>
          <cell r="W551" t="str">
            <v/>
          </cell>
          <cell r="X551" t="str">
            <v/>
          </cell>
          <cell r="Y551" t="str">
            <v/>
          </cell>
          <cell r="Z551" t="str">
            <v/>
          </cell>
          <cell r="AA551" t="str">
            <v/>
          </cell>
          <cell r="AB551" t="str">
            <v/>
          </cell>
          <cell r="AC551" t="str">
            <v>I</v>
          </cell>
          <cell r="AD551" t="str">
            <v>BRM</v>
          </cell>
          <cell r="AE551" t="str">
            <v>BRM</v>
          </cell>
        </row>
        <row r="552">
          <cell r="A552">
            <v>538</v>
          </cell>
          <cell r="B552" t="str">
            <v>Kapsammer Andreas</v>
          </cell>
          <cell r="C552" t="str">
            <v>M</v>
          </cell>
          <cell r="D552">
            <v>36027</v>
          </cell>
          <cell r="E552">
            <v>42967</v>
          </cell>
          <cell r="F552">
            <v>19</v>
          </cell>
          <cell r="H552" t="str">
            <v>Österreich</v>
          </cell>
          <cell r="I552" t="str">
            <v>KAPSAANDR</v>
          </cell>
          <cell r="J552" t="str">
            <v>M364</v>
          </cell>
          <cell r="N552" t="str">
            <v/>
          </cell>
          <cell r="O552" t="str">
            <v/>
          </cell>
          <cell r="P552" t="str">
            <v/>
          </cell>
          <cell r="Q552" t="str">
            <v/>
          </cell>
          <cell r="R552" t="str">
            <v/>
          </cell>
          <cell r="S552" t="str">
            <v/>
          </cell>
          <cell r="T552" t="str">
            <v/>
          </cell>
          <cell r="U552" t="str">
            <v/>
          </cell>
          <cell r="V552" t="str">
            <v/>
          </cell>
          <cell r="W552" t="str">
            <v/>
          </cell>
          <cell r="X552" t="str">
            <v/>
          </cell>
          <cell r="Y552" t="str">
            <v/>
          </cell>
          <cell r="Z552" t="str">
            <v/>
          </cell>
          <cell r="AA552" t="str">
            <v/>
          </cell>
          <cell r="AB552" t="str">
            <v/>
          </cell>
          <cell r="AC552" t="str">
            <v>I</v>
          </cell>
          <cell r="AD552" t="str">
            <v>VÖE</v>
          </cell>
          <cell r="AE552" t="str">
            <v>VÖE</v>
          </cell>
        </row>
        <row r="553">
          <cell r="A553">
            <v>539</v>
          </cell>
          <cell r="B553" t="str">
            <v>Bologa Fabian</v>
          </cell>
          <cell r="C553" t="str">
            <v>M</v>
          </cell>
          <cell r="D553">
            <v>35505</v>
          </cell>
          <cell r="E553">
            <v>42810</v>
          </cell>
          <cell r="F553">
            <v>20</v>
          </cell>
          <cell r="H553" t="str">
            <v>Österreich</v>
          </cell>
          <cell r="I553" t="str">
            <v>BOLOGFABI</v>
          </cell>
          <cell r="J553" t="str">
            <v>M363</v>
          </cell>
          <cell r="K553">
            <v>4655</v>
          </cell>
          <cell r="N553" t="str">
            <v/>
          </cell>
          <cell r="O553" t="str">
            <v/>
          </cell>
          <cell r="P553" t="str">
            <v/>
          </cell>
          <cell r="Q553" t="str">
            <v/>
          </cell>
          <cell r="R553" t="str">
            <v/>
          </cell>
          <cell r="S553" t="str">
            <v/>
          </cell>
          <cell r="T553" t="str">
            <v/>
          </cell>
          <cell r="U553" t="str">
            <v/>
          </cell>
          <cell r="V553" t="str">
            <v/>
          </cell>
          <cell r="W553" t="str">
            <v>I</v>
          </cell>
          <cell r="X553" t="str">
            <v>BRM</v>
          </cell>
          <cell r="Y553" t="str">
            <v>BRM</v>
          </cell>
          <cell r="Z553" t="str">
            <v>I</v>
          </cell>
          <cell r="AA553" t="str">
            <v>BRM</v>
          </cell>
          <cell r="AB553" t="str">
            <v>BRM</v>
          </cell>
          <cell r="AC553" t="str">
            <v>I</v>
          </cell>
          <cell r="AD553" t="str">
            <v>BRM</v>
          </cell>
          <cell r="AE553" t="str">
            <v>BRM</v>
          </cell>
        </row>
        <row r="554">
          <cell r="A554">
            <v>540</v>
          </cell>
          <cell r="B554" t="str">
            <v>Brunner Mariella</v>
          </cell>
          <cell r="C554" t="str">
            <v>W</v>
          </cell>
          <cell r="D554">
            <v>36682</v>
          </cell>
          <cell r="E554">
            <v>42891</v>
          </cell>
          <cell r="F554">
            <v>17</v>
          </cell>
          <cell r="G554" t="str">
            <v>Wels</v>
          </cell>
          <cell r="H554" t="str">
            <v>Österreich</v>
          </cell>
          <cell r="I554" t="str">
            <v>BRUNNMARI</v>
          </cell>
          <cell r="J554" t="str">
            <v>W106</v>
          </cell>
          <cell r="N554" t="str">
            <v>I</v>
          </cell>
          <cell r="O554" t="str">
            <v>BUK</v>
          </cell>
          <cell r="P554" t="str">
            <v>BUK</v>
          </cell>
          <cell r="Q554" t="str">
            <v>I</v>
          </cell>
          <cell r="R554" t="str">
            <v>BUK</v>
          </cell>
          <cell r="S554" t="str">
            <v>BUK</v>
          </cell>
          <cell r="T554" t="str">
            <v>I</v>
          </cell>
          <cell r="U554" t="str">
            <v>BUK</v>
          </cell>
          <cell r="V554" t="str">
            <v>BUK</v>
          </cell>
          <cell r="W554" t="str">
            <v>I</v>
          </cell>
          <cell r="X554" t="str">
            <v>BUK</v>
          </cell>
          <cell r="Y554" t="str">
            <v>BUK</v>
          </cell>
          <cell r="Z554" t="str">
            <v>I</v>
          </cell>
          <cell r="AA554" t="str">
            <v>BUK</v>
          </cell>
          <cell r="AB554" t="str">
            <v>BUK</v>
          </cell>
          <cell r="AC554" t="str">
            <v>I</v>
          </cell>
          <cell r="AD554" t="str">
            <v>BUK</v>
          </cell>
          <cell r="AE554" t="str">
            <v>BUK</v>
          </cell>
        </row>
        <row r="555">
          <cell r="A555">
            <v>541</v>
          </cell>
          <cell r="B555" t="str">
            <v>Feiler Thomas</v>
          </cell>
          <cell r="C555" t="str">
            <v>M</v>
          </cell>
          <cell r="D555">
            <v>33077</v>
          </cell>
          <cell r="E555">
            <v>42939</v>
          </cell>
          <cell r="F555">
            <v>27</v>
          </cell>
          <cell r="H555" t="str">
            <v>Österreich</v>
          </cell>
          <cell r="I555" t="str">
            <v>FEILETHOM</v>
          </cell>
          <cell r="K555">
            <v>4641</v>
          </cell>
          <cell r="N555" t="str">
            <v>I</v>
          </cell>
          <cell r="O555" t="str">
            <v>WLD</v>
          </cell>
          <cell r="P555" t="str">
            <v>WLD</v>
          </cell>
          <cell r="Q555" t="str">
            <v>I</v>
          </cell>
          <cell r="R555" t="str">
            <v>WLD</v>
          </cell>
          <cell r="S555" t="str">
            <v>WLD</v>
          </cell>
          <cell r="T555" t="str">
            <v>I</v>
          </cell>
          <cell r="U555" t="str">
            <v>WLD</v>
          </cell>
          <cell r="V555" t="str">
            <v>WLD</v>
          </cell>
          <cell r="W555" t="str">
            <v>I</v>
          </cell>
          <cell r="X555" t="str">
            <v>WLD</v>
          </cell>
          <cell r="Y555" t="str">
            <v>WLD</v>
          </cell>
          <cell r="Z555" t="str">
            <v>I</v>
          </cell>
          <cell r="AA555" t="str">
            <v>WLD</v>
          </cell>
          <cell r="AB555" t="str">
            <v>WLD</v>
          </cell>
          <cell r="AC555" t="str">
            <v>I</v>
          </cell>
          <cell r="AD555" t="str">
            <v>WLD</v>
          </cell>
          <cell r="AE555" t="str">
            <v>WLD</v>
          </cell>
        </row>
        <row r="556">
          <cell r="A556">
            <v>542</v>
          </cell>
          <cell r="B556" t="str">
            <v>Kamerer Patrick</v>
          </cell>
          <cell r="C556" t="str">
            <v>M</v>
          </cell>
          <cell r="D556">
            <v>32333</v>
          </cell>
          <cell r="E556">
            <v>42925</v>
          </cell>
          <cell r="F556">
            <v>29</v>
          </cell>
          <cell r="H556" t="str">
            <v>Österreich</v>
          </cell>
          <cell r="I556" t="str">
            <v>KAMERPATR</v>
          </cell>
          <cell r="K556">
            <v>4630</v>
          </cell>
          <cell r="N556" t="str">
            <v>I</v>
          </cell>
          <cell r="O556" t="str">
            <v>PSV</v>
          </cell>
          <cell r="P556" t="str">
            <v>PSV</v>
          </cell>
          <cell r="Q556" t="str">
            <v>I</v>
          </cell>
          <cell r="R556" t="str">
            <v>PSV</v>
          </cell>
          <cell r="S556" t="str">
            <v>PSV</v>
          </cell>
          <cell r="T556" t="str">
            <v>I</v>
          </cell>
          <cell r="U556" t="str">
            <v>PSV</v>
          </cell>
          <cell r="V556" t="str">
            <v>PSV</v>
          </cell>
          <cell r="W556" t="str">
            <v>I</v>
          </cell>
          <cell r="X556" t="str">
            <v>ARH</v>
          </cell>
          <cell r="Y556" t="str">
            <v>ARH</v>
          </cell>
          <cell r="Z556" t="str">
            <v>I</v>
          </cell>
          <cell r="AA556" t="str">
            <v>ARH</v>
          </cell>
          <cell r="AB556" t="str">
            <v>ARH</v>
          </cell>
          <cell r="AC556" t="str">
            <v>I</v>
          </cell>
          <cell r="AD556" t="str">
            <v>ARH</v>
          </cell>
          <cell r="AE556" t="str">
            <v>ARH</v>
          </cell>
        </row>
        <row r="557">
          <cell r="A557">
            <v>543</v>
          </cell>
          <cell r="B557" t="str">
            <v>Schmalzl Marcel</v>
          </cell>
          <cell r="C557" t="str">
            <v>M</v>
          </cell>
          <cell r="D557">
            <v>36119</v>
          </cell>
          <cell r="E557">
            <v>43059</v>
          </cell>
          <cell r="F557">
            <v>19</v>
          </cell>
          <cell r="H557" t="str">
            <v>Österreich</v>
          </cell>
          <cell r="I557" t="str">
            <v>SCHMAMARC</v>
          </cell>
          <cell r="J557" t="str">
            <v>M366</v>
          </cell>
          <cell r="N557" t="str">
            <v/>
          </cell>
          <cell r="O557" t="str">
            <v/>
          </cell>
          <cell r="P557" t="str">
            <v/>
          </cell>
          <cell r="Q557" t="str">
            <v/>
          </cell>
          <cell r="R557" t="str">
            <v/>
          </cell>
          <cell r="S557" t="str">
            <v/>
          </cell>
          <cell r="T557" t="str">
            <v/>
          </cell>
          <cell r="U557" t="str">
            <v/>
          </cell>
          <cell r="V557" t="str">
            <v/>
          </cell>
          <cell r="W557" t="str">
            <v/>
          </cell>
          <cell r="X557" t="str">
            <v/>
          </cell>
          <cell r="Y557" t="str">
            <v/>
          </cell>
          <cell r="Z557" t="str">
            <v>I</v>
          </cell>
          <cell r="AA557" t="str">
            <v>PSV</v>
          </cell>
          <cell r="AB557" t="str">
            <v>PSV</v>
          </cell>
          <cell r="AC557" t="str">
            <v>I</v>
          </cell>
          <cell r="AD557" t="str">
            <v>PSV</v>
          </cell>
          <cell r="AE557" t="str">
            <v>PSV</v>
          </cell>
        </row>
        <row r="558">
          <cell r="A558">
            <v>544</v>
          </cell>
          <cell r="B558" t="str">
            <v>Hofegger Jessica</v>
          </cell>
          <cell r="C558" t="str">
            <v>W</v>
          </cell>
          <cell r="D558">
            <v>35715</v>
          </cell>
          <cell r="E558">
            <v>43020</v>
          </cell>
          <cell r="F558">
            <v>20</v>
          </cell>
          <cell r="G558" t="str">
            <v>Mödling</v>
          </cell>
          <cell r="H558" t="str">
            <v>Österreich</v>
          </cell>
          <cell r="I558" t="str">
            <v>HOFEGJESS</v>
          </cell>
          <cell r="J558" t="str">
            <v>W108</v>
          </cell>
          <cell r="K558">
            <v>4652</v>
          </cell>
          <cell r="N558" t="str">
            <v>I</v>
          </cell>
          <cell r="O558" t="str">
            <v>SVS</v>
          </cell>
          <cell r="P558" t="str">
            <v>SVS</v>
          </cell>
          <cell r="Q558" t="str">
            <v>I</v>
          </cell>
          <cell r="R558" t="str">
            <v>SVS</v>
          </cell>
          <cell r="S558" t="str">
            <v>SVS</v>
          </cell>
          <cell r="T558" t="str">
            <v>I</v>
          </cell>
          <cell r="U558" t="str">
            <v>SVS</v>
          </cell>
          <cell r="V558" t="str">
            <v>SVS</v>
          </cell>
          <cell r="W558" t="str">
            <v>I</v>
          </cell>
          <cell r="X558" t="str">
            <v>SVS</v>
          </cell>
          <cell r="Y558" t="str">
            <v>SVS</v>
          </cell>
          <cell r="Z558" t="str">
            <v>I</v>
          </cell>
          <cell r="AA558" t="str">
            <v>OMV</v>
          </cell>
          <cell r="AB558" t="str">
            <v>OMV</v>
          </cell>
          <cell r="AC558" t="str">
            <v>I</v>
          </cell>
          <cell r="AD558" t="str">
            <v>OMV</v>
          </cell>
          <cell r="AE558" t="str">
            <v>OMV</v>
          </cell>
        </row>
        <row r="559">
          <cell r="A559">
            <v>545</v>
          </cell>
          <cell r="B559" t="str">
            <v>Auerbach Lukas</v>
          </cell>
          <cell r="C559" t="str">
            <v>M</v>
          </cell>
          <cell r="D559">
            <v>35376</v>
          </cell>
          <cell r="E559">
            <v>43046</v>
          </cell>
          <cell r="F559">
            <v>21</v>
          </cell>
          <cell r="G559" t="str">
            <v>Mödling</v>
          </cell>
          <cell r="H559" t="str">
            <v>Österreich</v>
          </cell>
          <cell r="I559" t="str">
            <v>AUERBLUKA</v>
          </cell>
          <cell r="K559">
            <v>4632</v>
          </cell>
          <cell r="N559" t="str">
            <v>I</v>
          </cell>
          <cell r="O559" t="str">
            <v>BRU</v>
          </cell>
          <cell r="P559" t="str">
            <v>BRU</v>
          </cell>
          <cell r="Q559" t="str">
            <v>I</v>
          </cell>
          <cell r="R559" t="str">
            <v>BRU</v>
          </cell>
          <cell r="S559" t="str">
            <v>BRU</v>
          </cell>
          <cell r="T559" t="str">
            <v>I</v>
          </cell>
          <cell r="U559" t="str">
            <v>BRU</v>
          </cell>
          <cell r="V559" t="str">
            <v>BRU</v>
          </cell>
          <cell r="W559" t="str">
            <v>I</v>
          </cell>
          <cell r="X559" t="str">
            <v>BRU</v>
          </cell>
          <cell r="Y559" t="str">
            <v>BRU</v>
          </cell>
          <cell r="Z559" t="str">
            <v>I</v>
          </cell>
          <cell r="AA559" t="str">
            <v>MÖD</v>
          </cell>
          <cell r="AB559" t="str">
            <v>MÖD</v>
          </cell>
          <cell r="AC559" t="str">
            <v>I</v>
          </cell>
          <cell r="AD559" t="str">
            <v>MÖD</v>
          </cell>
          <cell r="AE559" t="str">
            <v>MÖD</v>
          </cell>
        </row>
        <row r="560">
          <cell r="A560">
            <v>546</v>
          </cell>
          <cell r="B560" t="str">
            <v>Weiss Matthias</v>
          </cell>
          <cell r="C560" t="str">
            <v>M</v>
          </cell>
          <cell r="D560">
            <v>34483</v>
          </cell>
          <cell r="E560">
            <v>42884</v>
          </cell>
          <cell r="F560">
            <v>23</v>
          </cell>
          <cell r="G560" t="str">
            <v>Wien</v>
          </cell>
          <cell r="H560" t="str">
            <v>Österrreich</v>
          </cell>
          <cell r="I560" t="str">
            <v>WEISSMATH</v>
          </cell>
          <cell r="K560">
            <v>4633</v>
          </cell>
          <cell r="N560" t="str">
            <v>I</v>
          </cell>
          <cell r="O560" t="str">
            <v>KLO</v>
          </cell>
          <cell r="P560" t="str">
            <v>KLO</v>
          </cell>
          <cell r="Q560" t="str">
            <v>I</v>
          </cell>
          <cell r="R560" t="str">
            <v>KLO</v>
          </cell>
          <cell r="S560" t="str">
            <v>KLO</v>
          </cell>
          <cell r="T560" t="str">
            <v>I</v>
          </cell>
          <cell r="U560" t="str">
            <v>KLO</v>
          </cell>
          <cell r="V560" t="str">
            <v>KLO</v>
          </cell>
          <cell r="W560" t="str">
            <v>I</v>
          </cell>
          <cell r="X560" t="str">
            <v>KLO</v>
          </cell>
          <cell r="Y560" t="str">
            <v>KLO</v>
          </cell>
          <cell r="Z560" t="str">
            <v>I</v>
          </cell>
          <cell r="AA560" t="str">
            <v>KLO</v>
          </cell>
          <cell r="AB560" t="str">
            <v>KLO</v>
          </cell>
          <cell r="AC560" t="str">
            <v>I</v>
          </cell>
          <cell r="AD560" t="str">
            <v>KLO</v>
          </cell>
          <cell r="AE560" t="str">
            <v>KLO</v>
          </cell>
        </row>
        <row r="561">
          <cell r="A561">
            <v>547</v>
          </cell>
          <cell r="B561" t="str">
            <v>Fassl Michael</v>
          </cell>
          <cell r="C561" t="str">
            <v>M</v>
          </cell>
          <cell r="D561">
            <v>34956</v>
          </cell>
          <cell r="E561">
            <v>42992</v>
          </cell>
          <cell r="F561">
            <v>22</v>
          </cell>
          <cell r="G561" t="str">
            <v>Klosterneuburg</v>
          </cell>
          <cell r="H561" t="str">
            <v>Österreich</v>
          </cell>
          <cell r="I561" t="str">
            <v>FASSLMICH</v>
          </cell>
          <cell r="K561">
            <v>4634</v>
          </cell>
          <cell r="N561" t="str">
            <v/>
          </cell>
          <cell r="O561" t="str">
            <v/>
          </cell>
          <cell r="P561" t="str">
            <v/>
          </cell>
          <cell r="Q561" t="str">
            <v/>
          </cell>
          <cell r="R561" t="str">
            <v/>
          </cell>
          <cell r="S561" t="str">
            <v/>
          </cell>
          <cell r="T561" t="str">
            <v/>
          </cell>
          <cell r="U561" t="str">
            <v/>
          </cell>
          <cell r="V561" t="str">
            <v/>
          </cell>
          <cell r="W561" t="str">
            <v>I</v>
          </cell>
          <cell r="X561" t="str">
            <v>KLO</v>
          </cell>
          <cell r="Y561" t="str">
            <v>KLO</v>
          </cell>
          <cell r="Z561" t="str">
            <v>I</v>
          </cell>
          <cell r="AA561" t="str">
            <v>KLO</v>
          </cell>
          <cell r="AB561" t="str">
            <v>KLO</v>
          </cell>
          <cell r="AC561" t="str">
            <v>I</v>
          </cell>
          <cell r="AD561" t="str">
            <v>KLO</v>
          </cell>
          <cell r="AE561" t="str">
            <v>KLO</v>
          </cell>
        </row>
        <row r="562">
          <cell r="A562">
            <v>548</v>
          </cell>
          <cell r="B562" t="str">
            <v>Stangl Hannes</v>
          </cell>
          <cell r="C562" t="str">
            <v>M</v>
          </cell>
          <cell r="D562">
            <v>32578</v>
          </cell>
          <cell r="E562">
            <v>42805</v>
          </cell>
          <cell r="F562">
            <v>28</v>
          </cell>
          <cell r="G562" t="str">
            <v>Braunau</v>
          </cell>
          <cell r="H562" t="str">
            <v>Österreich</v>
          </cell>
          <cell r="I562" t="str">
            <v>STANGHANN</v>
          </cell>
          <cell r="K562">
            <v>4631</v>
          </cell>
          <cell r="N562" t="str">
            <v/>
          </cell>
          <cell r="O562" t="str">
            <v/>
          </cell>
          <cell r="P562" t="str">
            <v/>
          </cell>
          <cell r="Q562" t="str">
            <v/>
          </cell>
          <cell r="R562" t="str">
            <v/>
          </cell>
          <cell r="S562" t="str">
            <v/>
          </cell>
          <cell r="T562" t="str">
            <v/>
          </cell>
          <cell r="U562" t="str">
            <v/>
          </cell>
          <cell r="V562" t="str">
            <v/>
          </cell>
          <cell r="W562" t="str">
            <v>I</v>
          </cell>
          <cell r="X562" t="str">
            <v>LCH</v>
          </cell>
          <cell r="Y562" t="str">
            <v>LCH</v>
          </cell>
          <cell r="Z562" t="str">
            <v>I</v>
          </cell>
          <cell r="AA562" t="str">
            <v>LCH</v>
          </cell>
          <cell r="AB562" t="str">
            <v>LCH</v>
          </cell>
          <cell r="AC562" t="str">
            <v>I</v>
          </cell>
          <cell r="AD562" t="str">
            <v>LCH</v>
          </cell>
          <cell r="AE562" t="str">
            <v>LCH</v>
          </cell>
        </row>
        <row r="563">
          <cell r="A563">
            <v>549</v>
          </cell>
          <cell r="B563" t="str">
            <v>Walkam Lukas</v>
          </cell>
          <cell r="C563" t="str">
            <v>M</v>
          </cell>
          <cell r="D563">
            <v>35877</v>
          </cell>
          <cell r="E563">
            <v>42817</v>
          </cell>
          <cell r="F563">
            <v>19</v>
          </cell>
          <cell r="G563" t="str">
            <v>Hall in Tirol</v>
          </cell>
          <cell r="H563" t="str">
            <v>Österreich</v>
          </cell>
          <cell r="I563" t="str">
            <v>WALKALUKA</v>
          </cell>
          <cell r="J563" t="str">
            <v>M367</v>
          </cell>
          <cell r="K563">
            <v>4722</v>
          </cell>
          <cell r="N563" t="str">
            <v>I</v>
          </cell>
          <cell r="O563" t="str">
            <v>RUM</v>
          </cell>
          <cell r="P563" t="str">
            <v>RUM</v>
          </cell>
          <cell r="Q563" t="str">
            <v>I</v>
          </cell>
          <cell r="R563" t="str">
            <v>RUM</v>
          </cell>
          <cell r="S563" t="str">
            <v>RUM</v>
          </cell>
          <cell r="T563" t="str">
            <v>I</v>
          </cell>
          <cell r="U563" t="str">
            <v>RUM</v>
          </cell>
          <cell r="V563" t="str">
            <v>RUM</v>
          </cell>
          <cell r="W563" t="str">
            <v>I</v>
          </cell>
          <cell r="X563" t="str">
            <v>RUM</v>
          </cell>
          <cell r="Y563" t="str">
            <v>RUM</v>
          </cell>
          <cell r="Z563" t="str">
            <v>I</v>
          </cell>
          <cell r="AA563" t="str">
            <v>RUM</v>
          </cell>
          <cell r="AB563" t="str">
            <v>RUM</v>
          </cell>
          <cell r="AC563" t="str">
            <v>I</v>
          </cell>
          <cell r="AD563" t="str">
            <v>RUM</v>
          </cell>
          <cell r="AE563" t="str">
            <v>RUM</v>
          </cell>
        </row>
        <row r="564">
          <cell r="A564">
            <v>550</v>
          </cell>
          <cell r="B564" t="str">
            <v>Feichtinger Lukas</v>
          </cell>
          <cell r="C564" t="str">
            <v>M</v>
          </cell>
          <cell r="D564">
            <v>36445</v>
          </cell>
          <cell r="E564">
            <v>43020</v>
          </cell>
          <cell r="F564">
            <v>18</v>
          </cell>
          <cell r="H564" t="str">
            <v>Österreich</v>
          </cell>
          <cell r="I564" t="str">
            <v>FEICHLUKA</v>
          </cell>
          <cell r="J564" t="str">
            <v>M372</v>
          </cell>
          <cell r="K564">
            <v>4759</v>
          </cell>
          <cell r="N564" t="str">
            <v>G</v>
          </cell>
          <cell r="O564" t="str">
            <v>RAN</v>
          </cell>
          <cell r="P564" t="str">
            <v>RAN</v>
          </cell>
          <cell r="Q564" t="str">
            <v>G</v>
          </cell>
          <cell r="R564" t="str">
            <v>RAN</v>
          </cell>
          <cell r="S564" t="str">
            <v>RAN</v>
          </cell>
          <cell r="T564" t="str">
            <v>G</v>
          </cell>
          <cell r="U564" t="str">
            <v>RAN</v>
          </cell>
          <cell r="V564" t="str">
            <v>RAN</v>
          </cell>
          <cell r="W564" t="str">
            <v>G</v>
          </cell>
          <cell r="X564" t="str">
            <v>RAN</v>
          </cell>
          <cell r="Y564" t="str">
            <v>RAN</v>
          </cell>
          <cell r="Z564" t="str">
            <v>G</v>
          </cell>
          <cell r="AA564" t="str">
            <v>RAN</v>
          </cell>
          <cell r="AB564" t="str">
            <v>RAN</v>
          </cell>
          <cell r="AC564" t="str">
            <v>I</v>
          </cell>
          <cell r="AD564" t="str">
            <v>RAN</v>
          </cell>
          <cell r="AE564" t="str">
            <v>RAN</v>
          </cell>
        </row>
        <row r="565">
          <cell r="A565">
            <v>551</v>
          </cell>
          <cell r="B565" t="str">
            <v>Speiser Albert</v>
          </cell>
          <cell r="C565" t="str">
            <v>M</v>
          </cell>
          <cell r="D565">
            <v>30632</v>
          </cell>
          <cell r="E565">
            <v>43051</v>
          </cell>
          <cell r="F565">
            <v>34</v>
          </cell>
          <cell r="H565" t="str">
            <v>Österreich</v>
          </cell>
          <cell r="I565" t="str">
            <v>SPEISALBE</v>
          </cell>
          <cell r="K565">
            <v>4051</v>
          </cell>
          <cell r="N565" t="str">
            <v>I</v>
          </cell>
          <cell r="O565" t="str">
            <v>LOO</v>
          </cell>
          <cell r="P565" t="str">
            <v>LOO</v>
          </cell>
          <cell r="Q565" t="str">
            <v>I</v>
          </cell>
          <cell r="R565" t="str">
            <v>LOO</v>
          </cell>
          <cell r="S565" t="str">
            <v>LOO</v>
          </cell>
          <cell r="T565" t="str">
            <v>I</v>
          </cell>
          <cell r="U565" t="str">
            <v>LOO</v>
          </cell>
          <cell r="V565" t="str">
            <v>LOO</v>
          </cell>
          <cell r="W565" t="str">
            <v>I</v>
          </cell>
          <cell r="X565" t="str">
            <v>LOO</v>
          </cell>
          <cell r="Y565" t="str">
            <v>LOO</v>
          </cell>
          <cell r="Z565" t="str">
            <v>I</v>
          </cell>
          <cell r="AA565" t="str">
            <v>LOO</v>
          </cell>
          <cell r="AB565" t="str">
            <v>LOO</v>
          </cell>
          <cell r="AC565" t="str">
            <v>I</v>
          </cell>
          <cell r="AD565" t="str">
            <v>LOO</v>
          </cell>
          <cell r="AE565" t="str">
            <v>LOO</v>
          </cell>
        </row>
        <row r="566">
          <cell r="A566">
            <v>552</v>
          </cell>
          <cell r="B566" t="str">
            <v>Legel Christoph</v>
          </cell>
          <cell r="C566" t="str">
            <v>M</v>
          </cell>
          <cell r="D566">
            <v>33382</v>
          </cell>
          <cell r="E566">
            <v>42879</v>
          </cell>
          <cell r="F566">
            <v>26</v>
          </cell>
          <cell r="H566" t="str">
            <v>Österreich</v>
          </cell>
          <cell r="I566" t="str">
            <v>LEGELCHRI</v>
          </cell>
          <cell r="K566">
            <v>4635</v>
          </cell>
          <cell r="N566" t="str">
            <v>I</v>
          </cell>
          <cell r="O566" t="str">
            <v>MÖD</v>
          </cell>
          <cell r="P566" t="str">
            <v>MÖD</v>
          </cell>
          <cell r="Q566" t="str">
            <v>I</v>
          </cell>
          <cell r="R566" t="str">
            <v>MÖD</v>
          </cell>
          <cell r="S566" t="str">
            <v>MÖD</v>
          </cell>
          <cell r="T566" t="str">
            <v>I</v>
          </cell>
          <cell r="U566" t="str">
            <v>MÖD</v>
          </cell>
          <cell r="V566" t="str">
            <v>MÖD</v>
          </cell>
          <cell r="W566" t="str">
            <v>I</v>
          </cell>
          <cell r="X566" t="str">
            <v>MÖD</v>
          </cell>
          <cell r="Y566" t="str">
            <v>MÖD</v>
          </cell>
          <cell r="Z566" t="str">
            <v>I</v>
          </cell>
          <cell r="AA566" t="str">
            <v>MÖD</v>
          </cell>
          <cell r="AB566" t="str">
            <v>MÖD</v>
          </cell>
          <cell r="AC566" t="str">
            <v>I</v>
          </cell>
          <cell r="AD566" t="str">
            <v>MÖD</v>
          </cell>
          <cell r="AE566" t="str">
            <v>MÖD</v>
          </cell>
        </row>
        <row r="567">
          <cell r="A567">
            <v>553</v>
          </cell>
          <cell r="B567" t="str">
            <v>Boda Tarik</v>
          </cell>
          <cell r="C567" t="str">
            <v>M</v>
          </cell>
          <cell r="D567">
            <v>30842</v>
          </cell>
          <cell r="E567">
            <v>42895</v>
          </cell>
          <cell r="F567">
            <v>33</v>
          </cell>
          <cell r="H567" t="str">
            <v>Österreich</v>
          </cell>
          <cell r="I567" t="str">
            <v>BODATARI</v>
          </cell>
          <cell r="K567">
            <v>4409</v>
          </cell>
          <cell r="N567" t="str">
            <v>I</v>
          </cell>
          <cell r="O567" t="str">
            <v>ARH</v>
          </cell>
          <cell r="P567" t="str">
            <v>POL</v>
          </cell>
          <cell r="Q567" t="str">
            <v>I</v>
          </cell>
          <cell r="R567" t="str">
            <v>ARH</v>
          </cell>
          <cell r="S567" t="str">
            <v>POL</v>
          </cell>
          <cell r="T567" t="str">
            <v>I</v>
          </cell>
          <cell r="U567" t="str">
            <v>ARH</v>
          </cell>
          <cell r="V567" t="str">
            <v>ARH</v>
          </cell>
          <cell r="W567" t="str">
            <v>I</v>
          </cell>
          <cell r="X567" t="str">
            <v>ARH</v>
          </cell>
          <cell r="Y567" t="str">
            <v>ARH</v>
          </cell>
          <cell r="Z567" t="str">
            <v>I</v>
          </cell>
          <cell r="AA567" t="str">
            <v>ARH</v>
          </cell>
          <cell r="AB567" t="str">
            <v>ARH</v>
          </cell>
          <cell r="AC567" t="str">
            <v>I</v>
          </cell>
          <cell r="AD567" t="str">
            <v>ARH</v>
          </cell>
          <cell r="AE567" t="str">
            <v>ARH</v>
          </cell>
        </row>
        <row r="568">
          <cell r="A568">
            <v>554</v>
          </cell>
          <cell r="B568" t="str">
            <v>Friedl Robert</v>
          </cell>
          <cell r="C568" t="str">
            <v>M</v>
          </cell>
          <cell r="D568">
            <v>28812</v>
          </cell>
          <cell r="E568">
            <v>43057</v>
          </cell>
          <cell r="F568">
            <v>39</v>
          </cell>
          <cell r="G568" t="str">
            <v>Braunau</v>
          </cell>
          <cell r="H568" t="str">
            <v>Österreich</v>
          </cell>
          <cell r="I568" t="str">
            <v>FRIEDROBE</v>
          </cell>
          <cell r="K568">
            <v>3828</v>
          </cell>
          <cell r="N568" t="str">
            <v>I</v>
          </cell>
          <cell r="O568" t="str">
            <v>RAN</v>
          </cell>
          <cell r="P568" t="str">
            <v>RAN</v>
          </cell>
          <cell r="Q568" t="str">
            <v>I</v>
          </cell>
          <cell r="R568" t="str">
            <v>RAN</v>
          </cell>
          <cell r="S568" t="str">
            <v>RAN</v>
          </cell>
          <cell r="T568" t="str">
            <v>I</v>
          </cell>
          <cell r="U568" t="str">
            <v>RAN</v>
          </cell>
          <cell r="V568" t="str">
            <v>RAN</v>
          </cell>
          <cell r="W568" t="str">
            <v>I</v>
          </cell>
          <cell r="X568" t="str">
            <v>RAN</v>
          </cell>
          <cell r="Y568" t="str">
            <v>RAN</v>
          </cell>
          <cell r="Z568" t="str">
            <v>I</v>
          </cell>
          <cell r="AA568" t="str">
            <v>RAN</v>
          </cell>
          <cell r="AB568" t="str">
            <v>RAN</v>
          </cell>
          <cell r="AC568" t="str">
            <v>I</v>
          </cell>
          <cell r="AD568" t="str">
            <v>WEN</v>
          </cell>
          <cell r="AE568" t="str">
            <v>WEN</v>
          </cell>
        </row>
        <row r="569">
          <cell r="A569">
            <v>555</v>
          </cell>
          <cell r="B569" t="str">
            <v>Jaksch Gerhard</v>
          </cell>
          <cell r="C569" t="str">
            <v>M</v>
          </cell>
          <cell r="D569">
            <v>24343</v>
          </cell>
          <cell r="E569">
            <v>42971</v>
          </cell>
          <cell r="F569">
            <v>51</v>
          </cell>
          <cell r="G569" t="str">
            <v>Jauchsdorf</v>
          </cell>
          <cell r="H569" t="str">
            <v>Österreich</v>
          </cell>
          <cell r="I569" t="str">
            <v>JAKSCGERH</v>
          </cell>
          <cell r="K569">
            <v>1871</v>
          </cell>
          <cell r="N569" t="str">
            <v>I</v>
          </cell>
          <cell r="O569" t="str">
            <v>BÜR</v>
          </cell>
          <cell r="P569" t="str">
            <v>BÜR</v>
          </cell>
          <cell r="Q569" t="str">
            <v>I</v>
          </cell>
          <cell r="R569" t="str">
            <v>BÜR</v>
          </cell>
          <cell r="S569" t="str">
            <v>BÜR</v>
          </cell>
          <cell r="T569" t="str">
            <v>I</v>
          </cell>
          <cell r="U569" t="str">
            <v>BÜR</v>
          </cell>
          <cell r="V569" t="str">
            <v/>
          </cell>
          <cell r="W569" t="str">
            <v>I</v>
          </cell>
          <cell r="X569" t="str">
            <v>BÜR</v>
          </cell>
          <cell r="Y569" t="str">
            <v>BÜR</v>
          </cell>
          <cell r="Z569" t="str">
            <v/>
          </cell>
          <cell r="AA569" t="str">
            <v/>
          </cell>
          <cell r="AB569" t="str">
            <v/>
          </cell>
          <cell r="AC569" t="str">
            <v>I</v>
          </cell>
          <cell r="AD569" t="str">
            <v>BÜR</v>
          </cell>
          <cell r="AE569" t="str">
            <v>BÜR</v>
          </cell>
        </row>
        <row r="570">
          <cell r="A570">
            <v>556</v>
          </cell>
          <cell r="B570" t="str">
            <v>Walkam Mario</v>
          </cell>
          <cell r="C570" t="str">
            <v>M</v>
          </cell>
          <cell r="D570">
            <v>36535</v>
          </cell>
          <cell r="E570">
            <v>42745</v>
          </cell>
          <cell r="F570">
            <v>17</v>
          </cell>
          <cell r="H570" t="str">
            <v>Österreich</v>
          </cell>
          <cell r="I570" t="str">
            <v>WALKAMARI</v>
          </cell>
          <cell r="J570" t="str">
            <v>M373</v>
          </cell>
          <cell r="K570">
            <v>4844</v>
          </cell>
          <cell r="N570" t="str">
            <v>I</v>
          </cell>
          <cell r="O570" t="str">
            <v>RUM</v>
          </cell>
          <cell r="P570" t="str">
            <v>RUM</v>
          </cell>
          <cell r="Q570" t="str">
            <v>I</v>
          </cell>
          <cell r="R570" t="str">
            <v>RUM</v>
          </cell>
          <cell r="S570" t="str">
            <v>RUM</v>
          </cell>
          <cell r="T570" t="str">
            <v>I</v>
          </cell>
          <cell r="U570" t="str">
            <v>RUM</v>
          </cell>
          <cell r="V570" t="str">
            <v>RUM</v>
          </cell>
          <cell r="W570" t="str">
            <v>I</v>
          </cell>
          <cell r="X570" t="str">
            <v>RUM</v>
          </cell>
          <cell r="Y570" t="str">
            <v>RUM</v>
          </cell>
          <cell r="Z570" t="str">
            <v>I</v>
          </cell>
          <cell r="AA570" t="str">
            <v>RUM</v>
          </cell>
          <cell r="AB570" t="str">
            <v>RUM</v>
          </cell>
          <cell r="AC570" t="str">
            <v>I</v>
          </cell>
          <cell r="AD570" t="str">
            <v>RUM</v>
          </cell>
          <cell r="AE570" t="str">
            <v>RUM</v>
          </cell>
        </row>
        <row r="571">
          <cell r="A571">
            <v>557</v>
          </cell>
          <cell r="B571" t="str">
            <v>Feuchtl Kevin</v>
          </cell>
          <cell r="C571" t="str">
            <v>M</v>
          </cell>
          <cell r="D571">
            <v>33929</v>
          </cell>
          <cell r="E571">
            <v>43060</v>
          </cell>
          <cell r="F571">
            <v>25</v>
          </cell>
          <cell r="G571" t="str">
            <v>Baden</v>
          </cell>
          <cell r="H571" t="str">
            <v>Österreich</v>
          </cell>
          <cell r="I571" t="str">
            <v>FEUCHKEVI</v>
          </cell>
          <cell r="K571">
            <v>4656</v>
          </cell>
          <cell r="N571" t="str">
            <v/>
          </cell>
          <cell r="O571" t="str">
            <v/>
          </cell>
          <cell r="P571" t="str">
            <v/>
          </cell>
          <cell r="Q571" t="str">
            <v/>
          </cell>
          <cell r="R571" t="str">
            <v/>
          </cell>
          <cell r="S571" t="str">
            <v/>
          </cell>
          <cell r="T571" t="str">
            <v/>
          </cell>
          <cell r="U571" t="str">
            <v/>
          </cell>
          <cell r="V571" t="str">
            <v/>
          </cell>
          <cell r="W571" t="str">
            <v/>
          </cell>
          <cell r="X571" t="str">
            <v/>
          </cell>
          <cell r="Y571" t="str">
            <v/>
          </cell>
          <cell r="Z571" t="str">
            <v>I</v>
          </cell>
          <cell r="AA571" t="str">
            <v>BAD</v>
          </cell>
          <cell r="AB571" t="str">
            <v>BAD</v>
          </cell>
          <cell r="AC571" t="str">
            <v>I</v>
          </cell>
          <cell r="AD571" t="str">
            <v>BAD</v>
          </cell>
          <cell r="AE571" t="str">
            <v>BAD</v>
          </cell>
        </row>
        <row r="572">
          <cell r="A572">
            <v>558</v>
          </cell>
          <cell r="B572" t="str">
            <v>Haido Jakob</v>
          </cell>
          <cell r="C572" t="str">
            <v>M</v>
          </cell>
          <cell r="D572">
            <v>31634</v>
          </cell>
          <cell r="E572">
            <v>42957</v>
          </cell>
          <cell r="F572">
            <v>31</v>
          </cell>
          <cell r="G572" t="str">
            <v>Kamischly</v>
          </cell>
          <cell r="H572" t="str">
            <v>Österreich</v>
          </cell>
          <cell r="I572" t="str">
            <v>HAIDOJAKO</v>
          </cell>
          <cell r="K572">
            <v>4259</v>
          </cell>
          <cell r="N572" t="str">
            <v/>
          </cell>
          <cell r="O572" t="str">
            <v/>
          </cell>
          <cell r="P572" t="str">
            <v/>
          </cell>
          <cell r="Q572" t="str">
            <v/>
          </cell>
          <cell r="R572" t="str">
            <v/>
          </cell>
          <cell r="S572" t="str">
            <v/>
          </cell>
          <cell r="T572" t="str">
            <v/>
          </cell>
          <cell r="U572" t="str">
            <v/>
          </cell>
          <cell r="V572" t="str">
            <v/>
          </cell>
          <cell r="W572" t="str">
            <v/>
          </cell>
          <cell r="X572" t="str">
            <v/>
          </cell>
          <cell r="Y572" t="str">
            <v/>
          </cell>
          <cell r="Z572" t="str">
            <v>I</v>
          </cell>
          <cell r="AA572" t="str">
            <v>BAD</v>
          </cell>
          <cell r="AB572" t="str">
            <v>BAD</v>
          </cell>
          <cell r="AC572" t="str">
            <v>I</v>
          </cell>
          <cell r="AD572" t="str">
            <v>BAD</v>
          </cell>
          <cell r="AE572" t="str">
            <v>BAD</v>
          </cell>
        </row>
        <row r="573">
          <cell r="A573">
            <v>559</v>
          </cell>
          <cell r="B573" t="str">
            <v>Surin Viktor</v>
          </cell>
          <cell r="C573" t="str">
            <v>M</v>
          </cell>
          <cell r="D573">
            <v>31071</v>
          </cell>
          <cell r="E573">
            <v>42759</v>
          </cell>
          <cell r="F573">
            <v>32</v>
          </cell>
          <cell r="I573" t="str">
            <v>SURINVIKT</v>
          </cell>
          <cell r="K573">
            <v>3434</v>
          </cell>
          <cell r="N573" t="str">
            <v/>
          </cell>
          <cell r="O573" t="str">
            <v/>
          </cell>
          <cell r="P573" t="str">
            <v/>
          </cell>
          <cell r="Q573" t="str">
            <v/>
          </cell>
          <cell r="R573" t="str">
            <v/>
          </cell>
          <cell r="S573" t="str">
            <v/>
          </cell>
          <cell r="T573" t="str">
            <v/>
          </cell>
          <cell r="U573" t="str">
            <v/>
          </cell>
          <cell r="V573" t="str">
            <v/>
          </cell>
          <cell r="W573" t="str">
            <v/>
          </cell>
          <cell r="X573" t="str">
            <v/>
          </cell>
          <cell r="Y573" t="str">
            <v/>
          </cell>
          <cell r="Z573" t="str">
            <v>I</v>
          </cell>
          <cell r="AA573" t="str">
            <v>HAR</v>
          </cell>
          <cell r="AB573" t="str">
            <v>HAR</v>
          </cell>
          <cell r="AC573" t="str">
            <v>I</v>
          </cell>
          <cell r="AD573" t="str">
            <v>HAR</v>
          </cell>
          <cell r="AE573" t="str">
            <v>HAR</v>
          </cell>
        </row>
        <row r="574">
          <cell r="A574">
            <v>560</v>
          </cell>
          <cell r="B574" t="str">
            <v>Gruber Gert</v>
          </cell>
          <cell r="C574" t="str">
            <v>M</v>
          </cell>
          <cell r="D574">
            <v>29960</v>
          </cell>
          <cell r="E574">
            <v>42744</v>
          </cell>
          <cell r="F574">
            <v>35</v>
          </cell>
          <cell r="H574" t="str">
            <v>Österreich</v>
          </cell>
          <cell r="I574" t="str">
            <v>GRUBEGERT</v>
          </cell>
          <cell r="K574">
            <v>3990</v>
          </cell>
          <cell r="N574" t="str">
            <v>I</v>
          </cell>
          <cell r="O574" t="str">
            <v>ÖBL</v>
          </cell>
          <cell r="P574" t="str">
            <v>ÖBL</v>
          </cell>
          <cell r="Q574" t="str">
            <v>I</v>
          </cell>
          <cell r="R574" t="str">
            <v>ÖBL</v>
          </cell>
          <cell r="S574" t="str">
            <v>ÖBL</v>
          </cell>
          <cell r="T574" t="str">
            <v>I</v>
          </cell>
          <cell r="U574" t="str">
            <v>ÖBL</v>
          </cell>
          <cell r="V574" t="str">
            <v>ÖBL</v>
          </cell>
          <cell r="W574" t="str">
            <v>I</v>
          </cell>
          <cell r="X574" t="str">
            <v>ÖBL</v>
          </cell>
          <cell r="Y574" t="str">
            <v>ÖBL</v>
          </cell>
          <cell r="Z574" t="str">
            <v>I</v>
          </cell>
          <cell r="AA574" t="str">
            <v>ÖBL</v>
          </cell>
          <cell r="AB574" t="str">
            <v>ÖBL</v>
          </cell>
          <cell r="AC574" t="str">
            <v>I</v>
          </cell>
          <cell r="AD574" t="str">
            <v>ÖBL</v>
          </cell>
          <cell r="AE574" t="str">
            <v>ÖBL</v>
          </cell>
        </row>
        <row r="575">
          <cell r="A575">
            <v>561</v>
          </cell>
          <cell r="B575" t="str">
            <v>Steinbrecher Roman</v>
          </cell>
          <cell r="C575" t="str">
            <v>M</v>
          </cell>
          <cell r="D575">
            <v>36298</v>
          </cell>
          <cell r="E575">
            <v>42873</v>
          </cell>
          <cell r="F575">
            <v>18</v>
          </cell>
          <cell r="H575" t="str">
            <v>Österreich</v>
          </cell>
          <cell r="I575" t="str">
            <v>STEINROMA</v>
          </cell>
          <cell r="J575" t="str">
            <v>M370</v>
          </cell>
          <cell r="K575">
            <v>4770</v>
          </cell>
          <cell r="N575" t="str">
            <v>I</v>
          </cell>
          <cell r="O575" t="str">
            <v>GIC</v>
          </cell>
          <cell r="P575" t="str">
            <v>GIC</v>
          </cell>
          <cell r="Q575" t="str">
            <v>I</v>
          </cell>
          <cell r="R575" t="str">
            <v>GIC</v>
          </cell>
          <cell r="S575" t="str">
            <v>HAR</v>
          </cell>
          <cell r="T575" t="str">
            <v>I</v>
          </cell>
          <cell r="U575" t="str">
            <v>GIC</v>
          </cell>
          <cell r="V575" t="str">
            <v>GIC</v>
          </cell>
          <cell r="W575" t="str">
            <v>I</v>
          </cell>
          <cell r="X575" t="str">
            <v>SVS</v>
          </cell>
          <cell r="Y575" t="str">
            <v>SVS</v>
          </cell>
          <cell r="Z575" t="str">
            <v>I</v>
          </cell>
          <cell r="AA575" t="str">
            <v>VÖD</v>
          </cell>
          <cell r="AB575" t="str">
            <v>VÖD</v>
          </cell>
          <cell r="AC575" t="str">
            <v>I</v>
          </cell>
          <cell r="AD575" t="str">
            <v>VÖD</v>
          </cell>
          <cell r="AE575" t="str">
            <v>VÖD</v>
          </cell>
        </row>
        <row r="576">
          <cell r="A576">
            <v>562</v>
          </cell>
          <cell r="B576" t="str">
            <v>Korovka Oleksandr</v>
          </cell>
          <cell r="C576" t="str">
            <v>M</v>
          </cell>
          <cell r="D576">
            <v>32524</v>
          </cell>
          <cell r="E576">
            <v>42751</v>
          </cell>
          <cell r="F576">
            <v>28</v>
          </cell>
          <cell r="G576" t="str">
            <v>Dnepropetrovsk</v>
          </cell>
          <cell r="H576" t="str">
            <v>Ukraine</v>
          </cell>
          <cell r="I576" t="str">
            <v>KOROVOLEK</v>
          </cell>
          <cell r="K576">
            <v>4638</v>
          </cell>
          <cell r="N576" t="str">
            <v/>
          </cell>
          <cell r="O576" t="str">
            <v/>
          </cell>
          <cell r="P576" t="str">
            <v/>
          </cell>
          <cell r="Q576" t="str">
            <v/>
          </cell>
          <cell r="R576" t="str">
            <v/>
          </cell>
          <cell r="S576" t="str">
            <v/>
          </cell>
          <cell r="T576" t="str">
            <v/>
          </cell>
          <cell r="U576" t="str">
            <v/>
          </cell>
          <cell r="V576" t="str">
            <v/>
          </cell>
          <cell r="W576" t="str">
            <v/>
          </cell>
          <cell r="X576" t="str">
            <v/>
          </cell>
          <cell r="Y576" t="str">
            <v/>
          </cell>
          <cell r="Z576" t="str">
            <v>A/L</v>
          </cell>
          <cell r="AA576" t="str">
            <v>VÖE</v>
          </cell>
          <cell r="AB576" t="str">
            <v>VÖE</v>
          </cell>
        </row>
        <row r="577">
          <cell r="A577">
            <v>563</v>
          </cell>
          <cell r="B577" t="str">
            <v>Baranyai Janos</v>
          </cell>
          <cell r="C577" t="str">
            <v>M</v>
          </cell>
          <cell r="D577">
            <v>30857</v>
          </cell>
          <cell r="E577">
            <v>42910</v>
          </cell>
          <cell r="F577">
            <v>33</v>
          </cell>
          <cell r="G577" t="str">
            <v>Oroszlany</v>
          </cell>
          <cell r="H577" t="str">
            <v>Ungarn</v>
          </cell>
          <cell r="I577" t="str">
            <v>BARANJANO</v>
          </cell>
          <cell r="K577">
            <v>4639</v>
          </cell>
          <cell r="N577" t="str">
            <v/>
          </cell>
          <cell r="O577" t="str">
            <v/>
          </cell>
          <cell r="P577" t="str">
            <v/>
          </cell>
          <cell r="Q577" t="str">
            <v/>
          </cell>
          <cell r="R577" t="str">
            <v/>
          </cell>
          <cell r="S577" t="str">
            <v/>
          </cell>
          <cell r="T577" t="str">
            <v/>
          </cell>
          <cell r="U577" t="str">
            <v/>
          </cell>
          <cell r="V577" t="str">
            <v/>
          </cell>
          <cell r="W577" t="str">
            <v/>
          </cell>
          <cell r="X577" t="str">
            <v/>
          </cell>
          <cell r="Y577" t="str">
            <v/>
          </cell>
          <cell r="Z577" t="str">
            <v>A/L</v>
          </cell>
          <cell r="AA577" t="str">
            <v>HAR</v>
          </cell>
          <cell r="AB577" t="str">
            <v>HAR</v>
          </cell>
        </row>
        <row r="578">
          <cell r="A578">
            <v>564</v>
          </cell>
          <cell r="B578" t="str">
            <v>Boshidar Boshilov</v>
          </cell>
          <cell r="C578" t="str">
            <v>M</v>
          </cell>
          <cell r="D578">
            <v>25792</v>
          </cell>
          <cell r="E578">
            <v>42959</v>
          </cell>
          <cell r="F578">
            <v>47</v>
          </cell>
          <cell r="G578" t="str">
            <v>Dobritsch</v>
          </cell>
          <cell r="H578" t="str">
            <v>Bulgarien</v>
          </cell>
          <cell r="I578" t="str">
            <v>BOSHIBOSH</v>
          </cell>
          <cell r="K578">
            <v>4647</v>
          </cell>
          <cell r="N578" t="str">
            <v/>
          </cell>
          <cell r="O578" t="str">
            <v/>
          </cell>
          <cell r="P578" t="str">
            <v/>
          </cell>
          <cell r="Q578" t="str">
            <v/>
          </cell>
          <cell r="R578" t="str">
            <v/>
          </cell>
          <cell r="S578" t="str">
            <v/>
          </cell>
          <cell r="T578" t="str">
            <v/>
          </cell>
          <cell r="U578" t="str">
            <v/>
          </cell>
          <cell r="V578" t="str">
            <v/>
          </cell>
          <cell r="Y578" t="str">
            <v/>
          </cell>
          <cell r="Z578" t="str">
            <v>A/L</v>
          </cell>
          <cell r="AA578" t="str">
            <v>KRE</v>
          </cell>
          <cell r="AB578" t="str">
            <v>KRE</v>
          </cell>
        </row>
        <row r="579">
          <cell r="A579">
            <v>565</v>
          </cell>
          <cell r="B579" t="str">
            <v>Plas-Weinstock Andreas</v>
          </cell>
          <cell r="C579" t="str">
            <v>M</v>
          </cell>
          <cell r="D579">
            <v>24814</v>
          </cell>
          <cell r="E579">
            <v>43077</v>
          </cell>
          <cell r="F579">
            <v>50</v>
          </cell>
          <cell r="G579" t="str">
            <v>Wien</v>
          </cell>
          <cell r="H579" t="str">
            <v>Österr</v>
          </cell>
          <cell r="I579" t="str">
            <v>PLASWANDR</v>
          </cell>
          <cell r="K579">
            <v>3052</v>
          </cell>
          <cell r="N579" t="str">
            <v/>
          </cell>
          <cell r="O579" t="str">
            <v/>
          </cell>
          <cell r="P579" t="str">
            <v/>
          </cell>
          <cell r="Q579" t="str">
            <v/>
          </cell>
          <cell r="R579" t="str">
            <v/>
          </cell>
          <cell r="S579" t="str">
            <v/>
          </cell>
          <cell r="T579" t="str">
            <v/>
          </cell>
          <cell r="U579" t="str">
            <v/>
          </cell>
          <cell r="V579" t="str">
            <v/>
          </cell>
          <cell r="W579" t="str">
            <v/>
          </cell>
          <cell r="X579" t="str">
            <v/>
          </cell>
          <cell r="Y579" t="str">
            <v/>
          </cell>
          <cell r="Z579" t="str">
            <v>I</v>
          </cell>
          <cell r="AA579" t="str">
            <v>ARH</v>
          </cell>
          <cell r="AB579" t="str">
            <v>ARH</v>
          </cell>
        </row>
        <row r="580">
          <cell r="A580">
            <v>566</v>
          </cell>
          <cell r="B580" t="str">
            <v>Wallisch Werner</v>
          </cell>
          <cell r="C580" t="str">
            <v>M</v>
          </cell>
          <cell r="D580">
            <v>25914</v>
          </cell>
          <cell r="E580">
            <v>42716</v>
          </cell>
          <cell r="F580">
            <v>46</v>
          </cell>
          <cell r="G580" t="str">
            <v>Wien</v>
          </cell>
          <cell r="H580" t="str">
            <v>Österr</v>
          </cell>
          <cell r="I580" t="str">
            <v>WALLIWERN</v>
          </cell>
          <cell r="K580">
            <v>3135</v>
          </cell>
          <cell r="N580" t="str">
            <v>I</v>
          </cell>
          <cell r="O580" t="str">
            <v>NW</v>
          </cell>
          <cell r="P580" t="str">
            <v>NW </v>
          </cell>
          <cell r="Q580" t="str">
            <v>I</v>
          </cell>
          <cell r="R580" t="str">
            <v>NW</v>
          </cell>
          <cell r="S580" t="str">
            <v>NW </v>
          </cell>
          <cell r="T580" t="str">
            <v>I</v>
          </cell>
          <cell r="U580" t="str">
            <v>NW</v>
          </cell>
          <cell r="V580" t="str">
            <v>NW </v>
          </cell>
          <cell r="W580" t="str">
            <v>I</v>
          </cell>
          <cell r="X580" t="str">
            <v>NW</v>
          </cell>
          <cell r="Y580" t="str">
            <v>NW </v>
          </cell>
          <cell r="Z580" t="str">
            <v>I</v>
          </cell>
          <cell r="AA580" t="str">
            <v>NW</v>
          </cell>
          <cell r="AB580" t="str">
            <v>NW </v>
          </cell>
        </row>
        <row r="581">
          <cell r="A581">
            <v>567</v>
          </cell>
          <cell r="B581" t="str">
            <v>Resch Harald</v>
          </cell>
          <cell r="C581" t="str">
            <v>M</v>
          </cell>
          <cell r="D581">
            <v>21016</v>
          </cell>
          <cell r="E581">
            <v>42931</v>
          </cell>
          <cell r="F581">
            <v>60</v>
          </cell>
          <cell r="G581" t="str">
            <v>Braunau</v>
          </cell>
          <cell r="H581" t="str">
            <v>Österr</v>
          </cell>
          <cell r="I581" t="str">
            <v>RESCHHARA</v>
          </cell>
          <cell r="K581">
            <v>3349</v>
          </cell>
          <cell r="N581" t="str">
            <v>I</v>
          </cell>
          <cell r="O581" t="str">
            <v>WEN</v>
          </cell>
          <cell r="P581" t="str">
            <v>WEN</v>
          </cell>
          <cell r="Q581" t="str">
            <v>I</v>
          </cell>
          <cell r="R581" t="str">
            <v>WEN</v>
          </cell>
          <cell r="S581" t="str">
            <v>WEN</v>
          </cell>
          <cell r="T581" t="str">
            <v>I</v>
          </cell>
          <cell r="U581" t="str">
            <v>WEN</v>
          </cell>
          <cell r="V581" t="str">
            <v>WEN</v>
          </cell>
          <cell r="W581" t="str">
            <v>I</v>
          </cell>
          <cell r="X581" t="str">
            <v>WEN</v>
          </cell>
          <cell r="Y581" t="str">
            <v>WEN</v>
          </cell>
          <cell r="Z581" t="str">
            <v>I</v>
          </cell>
          <cell r="AA581" t="str">
            <v>WEN</v>
          </cell>
          <cell r="AB581" t="str">
            <v>WEN</v>
          </cell>
        </row>
        <row r="582">
          <cell r="A582">
            <v>568</v>
          </cell>
          <cell r="B582" t="str">
            <v>Hausner Thomas</v>
          </cell>
          <cell r="C582" t="str">
            <v>M</v>
          </cell>
          <cell r="D582">
            <v>27565</v>
          </cell>
          <cell r="E582">
            <v>42906</v>
          </cell>
          <cell r="F582">
            <v>42</v>
          </cell>
          <cell r="G582" t="str">
            <v>Mödling</v>
          </cell>
          <cell r="H582" t="str">
            <v>Österr</v>
          </cell>
          <cell r="I582" t="str">
            <v>HAUSNTHOM</v>
          </cell>
          <cell r="K582">
            <v>3356</v>
          </cell>
          <cell r="N582" t="str">
            <v/>
          </cell>
          <cell r="O582" t="str">
            <v/>
          </cell>
          <cell r="P582" t="str">
            <v/>
          </cell>
          <cell r="Q582" t="str">
            <v/>
          </cell>
          <cell r="R582" t="str">
            <v/>
          </cell>
          <cell r="S582" t="str">
            <v/>
          </cell>
          <cell r="T582" t="str">
            <v/>
          </cell>
          <cell r="U582" t="str">
            <v/>
          </cell>
          <cell r="V582" t="str">
            <v/>
          </cell>
          <cell r="W582" t="str">
            <v/>
          </cell>
          <cell r="X582" t="str">
            <v/>
          </cell>
          <cell r="Y582" t="str">
            <v/>
          </cell>
          <cell r="Z582" t="str">
            <v>I</v>
          </cell>
          <cell r="AA582" t="str">
            <v>MÖD</v>
          </cell>
          <cell r="AB582" t="str">
            <v>MÖD</v>
          </cell>
        </row>
        <row r="583">
          <cell r="A583">
            <v>569</v>
          </cell>
          <cell r="B583" t="str">
            <v>Pötsch Franz</v>
          </cell>
          <cell r="C583" t="str">
            <v>M</v>
          </cell>
          <cell r="D583">
            <v>28521</v>
          </cell>
          <cell r="E583">
            <v>42766</v>
          </cell>
          <cell r="F583">
            <v>39</v>
          </cell>
          <cell r="G583" t="str">
            <v>Wien</v>
          </cell>
          <cell r="H583" t="str">
            <v>Österr</v>
          </cell>
          <cell r="I583" t="str">
            <v>PÖTSCFRAN</v>
          </cell>
          <cell r="K583">
            <v>3901</v>
          </cell>
          <cell r="N583" t="str">
            <v/>
          </cell>
          <cell r="O583" t="str">
            <v/>
          </cell>
          <cell r="P583" t="str">
            <v/>
          </cell>
          <cell r="Q583" t="str">
            <v/>
          </cell>
          <cell r="R583" t="str">
            <v/>
          </cell>
          <cell r="S583" t="str">
            <v/>
          </cell>
          <cell r="T583" t="str">
            <v/>
          </cell>
          <cell r="U583" t="str">
            <v/>
          </cell>
          <cell r="V583" t="str">
            <v/>
          </cell>
          <cell r="W583" t="str">
            <v/>
          </cell>
          <cell r="X583" t="str">
            <v/>
          </cell>
          <cell r="Y583" t="str">
            <v/>
          </cell>
          <cell r="Z583" t="str">
            <v>I</v>
          </cell>
          <cell r="AA583" t="str">
            <v>MÖD</v>
          </cell>
          <cell r="AB583" t="str">
            <v>MÖD</v>
          </cell>
        </row>
        <row r="584">
          <cell r="A584">
            <v>570</v>
          </cell>
          <cell r="B584" t="str">
            <v>Buschenreiter Raoul</v>
          </cell>
          <cell r="C584" t="str">
            <v>M</v>
          </cell>
          <cell r="D584">
            <v>29799</v>
          </cell>
          <cell r="E584">
            <v>42948</v>
          </cell>
          <cell r="F584">
            <v>36</v>
          </cell>
          <cell r="G584" t="str">
            <v>St. Pölten</v>
          </cell>
          <cell r="H584" t="str">
            <v>Österr</v>
          </cell>
          <cell r="I584" t="str">
            <v>BUSCHRAOU</v>
          </cell>
          <cell r="K584">
            <v>3930</v>
          </cell>
          <cell r="N584" t="str">
            <v/>
          </cell>
          <cell r="O584" t="str">
            <v/>
          </cell>
          <cell r="P584" t="str">
            <v/>
          </cell>
          <cell r="Q584" t="str">
            <v/>
          </cell>
          <cell r="R584" t="str">
            <v/>
          </cell>
          <cell r="S584" t="str">
            <v/>
          </cell>
          <cell r="T584" t="str">
            <v/>
          </cell>
          <cell r="U584" t="str">
            <v/>
          </cell>
          <cell r="V584" t="str">
            <v/>
          </cell>
          <cell r="W584" t="str">
            <v>I</v>
          </cell>
          <cell r="X584" t="str">
            <v>HAR</v>
          </cell>
          <cell r="Y584" t="str">
            <v>HAR</v>
          </cell>
          <cell r="Z584" t="str">
            <v>I</v>
          </cell>
          <cell r="AA584" t="str">
            <v>HAR</v>
          </cell>
          <cell r="AB584" t="str">
            <v>KRE</v>
          </cell>
        </row>
        <row r="585">
          <cell r="A585">
            <v>571</v>
          </cell>
          <cell r="B585" t="str">
            <v>Weber Franz</v>
          </cell>
          <cell r="C585" t="str">
            <v>M</v>
          </cell>
          <cell r="D585">
            <v>29648</v>
          </cell>
          <cell r="E585">
            <v>42797</v>
          </cell>
          <cell r="F585">
            <v>36</v>
          </cell>
          <cell r="G585" t="str">
            <v>Braunau</v>
          </cell>
          <cell r="H585" t="str">
            <v>Österr</v>
          </cell>
          <cell r="I585" t="str">
            <v>WEBERFRAN</v>
          </cell>
          <cell r="K585">
            <v>3933</v>
          </cell>
          <cell r="N585" t="str">
            <v>I</v>
          </cell>
          <cell r="O585" t="str">
            <v>WEN</v>
          </cell>
          <cell r="P585" t="str">
            <v>WEN</v>
          </cell>
          <cell r="Q585" t="str">
            <v>I</v>
          </cell>
          <cell r="R585" t="str">
            <v>WEN</v>
          </cell>
          <cell r="S585" t="str">
            <v>WEN</v>
          </cell>
          <cell r="T585" t="str">
            <v>I</v>
          </cell>
          <cell r="U585" t="str">
            <v>WEN</v>
          </cell>
          <cell r="V585" t="str">
            <v>WEN</v>
          </cell>
          <cell r="W585" t="str">
            <v>I</v>
          </cell>
          <cell r="X585" t="str">
            <v>WEN</v>
          </cell>
          <cell r="Y585" t="str">
            <v>WEN</v>
          </cell>
          <cell r="Z585" t="str">
            <v>I</v>
          </cell>
          <cell r="AA585" t="str">
            <v>WEN</v>
          </cell>
          <cell r="AB585" t="str">
            <v>WEN</v>
          </cell>
        </row>
        <row r="586">
          <cell r="A586">
            <v>572</v>
          </cell>
          <cell r="B586" t="str">
            <v>Perktold Patrick</v>
          </cell>
          <cell r="C586" t="str">
            <v>M</v>
          </cell>
          <cell r="D586">
            <v>31985</v>
          </cell>
          <cell r="E586">
            <v>42943</v>
          </cell>
          <cell r="F586">
            <v>30</v>
          </cell>
          <cell r="G586" t="str">
            <v>Wörgl</v>
          </cell>
          <cell r="H586" t="str">
            <v>Österr</v>
          </cell>
          <cell r="I586" t="str">
            <v>PERKTPATR</v>
          </cell>
          <cell r="K586">
            <v>4245</v>
          </cell>
          <cell r="N586" t="str">
            <v>I</v>
          </cell>
          <cell r="O586" t="str">
            <v>BHÄ</v>
          </cell>
          <cell r="P586" t="str">
            <v>BHÄ</v>
          </cell>
          <cell r="Q586" t="str">
            <v>I</v>
          </cell>
          <cell r="R586" t="str">
            <v>BHÄ</v>
          </cell>
          <cell r="S586" t="str">
            <v>BHÄ</v>
          </cell>
          <cell r="T586" t="str">
            <v>I</v>
          </cell>
          <cell r="U586" t="str">
            <v>BHÄ</v>
          </cell>
          <cell r="V586" t="str">
            <v>BHÄ</v>
          </cell>
          <cell r="W586" t="str">
            <v>I</v>
          </cell>
          <cell r="X586" t="str">
            <v>BHÄ</v>
          </cell>
          <cell r="Y586" t="str">
            <v>BHÄ</v>
          </cell>
          <cell r="Z586" t="str">
            <v>I</v>
          </cell>
          <cell r="AA586" t="str">
            <v>BHÄ</v>
          </cell>
          <cell r="AB586" t="str">
            <v>BHÄ</v>
          </cell>
        </row>
        <row r="587">
          <cell r="A587">
            <v>573</v>
          </cell>
          <cell r="B587" t="str">
            <v>Fuchs David</v>
          </cell>
          <cell r="C587" t="str">
            <v>M</v>
          </cell>
          <cell r="D587">
            <v>32623</v>
          </cell>
          <cell r="E587">
            <v>42850</v>
          </cell>
          <cell r="F587">
            <v>28</v>
          </cell>
          <cell r="G587" t="str">
            <v>Krems</v>
          </cell>
          <cell r="H587" t="str">
            <v>Österr</v>
          </cell>
          <cell r="I587" t="str">
            <v>FUCHSDAVI</v>
          </cell>
          <cell r="K587">
            <v>4403</v>
          </cell>
          <cell r="N587" t="str">
            <v/>
          </cell>
          <cell r="O587" t="str">
            <v/>
          </cell>
          <cell r="P587" t="str">
            <v/>
          </cell>
          <cell r="Q587" t="str">
            <v/>
          </cell>
          <cell r="R587" t="str">
            <v/>
          </cell>
          <cell r="S587" t="str">
            <v/>
          </cell>
          <cell r="T587" t="str">
            <v/>
          </cell>
          <cell r="U587" t="str">
            <v/>
          </cell>
          <cell r="V587" t="str">
            <v/>
          </cell>
          <cell r="W587" t="str">
            <v/>
          </cell>
          <cell r="X587" t="str">
            <v/>
          </cell>
          <cell r="Y587" t="str">
            <v/>
          </cell>
          <cell r="Z587" t="str">
            <v>I</v>
          </cell>
          <cell r="AA587" t="str">
            <v>KRE</v>
          </cell>
          <cell r="AB587" t="str">
            <v>KRE</v>
          </cell>
        </row>
        <row r="588">
          <cell r="A588">
            <v>574</v>
          </cell>
          <cell r="B588" t="str">
            <v>Unterladstätter Andreas</v>
          </cell>
          <cell r="C588" t="str">
            <v>M</v>
          </cell>
          <cell r="D588">
            <v>34257</v>
          </cell>
          <cell r="E588">
            <v>43023</v>
          </cell>
          <cell r="F588">
            <v>24</v>
          </cell>
          <cell r="G588" t="str">
            <v>Wörgl</v>
          </cell>
          <cell r="H588" t="str">
            <v>Österr</v>
          </cell>
          <cell r="I588" t="str">
            <v>UNTERANDR</v>
          </cell>
          <cell r="K588">
            <v>4496</v>
          </cell>
          <cell r="N588" t="str">
            <v>I</v>
          </cell>
          <cell r="O588" t="str">
            <v>BHÄ</v>
          </cell>
          <cell r="P588" t="str">
            <v>BHÄ</v>
          </cell>
          <cell r="Q588" t="str">
            <v>I</v>
          </cell>
          <cell r="R588" t="str">
            <v>BHÄ</v>
          </cell>
          <cell r="S588" t="str">
            <v>BHÄ</v>
          </cell>
          <cell r="T588" t="str">
            <v>I</v>
          </cell>
          <cell r="U588" t="str">
            <v>BHÄ</v>
          </cell>
          <cell r="V588" t="str">
            <v>BHÄ</v>
          </cell>
          <cell r="W588" t="str">
            <v>I</v>
          </cell>
          <cell r="X588" t="str">
            <v>BHÄ</v>
          </cell>
          <cell r="Y588" t="str">
            <v>BHÄ</v>
          </cell>
          <cell r="Z588" t="str">
            <v>I</v>
          </cell>
          <cell r="AA588" t="str">
            <v>BHÄ</v>
          </cell>
          <cell r="AB588" t="str">
            <v>BHÄ</v>
          </cell>
        </row>
        <row r="589">
          <cell r="A589">
            <v>575</v>
          </cell>
          <cell r="B589" t="str">
            <v>Tschinkel Andreas</v>
          </cell>
          <cell r="C589" t="str">
            <v>M</v>
          </cell>
          <cell r="D589">
            <v>29094</v>
          </cell>
          <cell r="E589">
            <v>42974</v>
          </cell>
          <cell r="F589">
            <v>38</v>
          </cell>
          <cell r="G589" t="str">
            <v>Asuncion</v>
          </cell>
          <cell r="H589" t="str">
            <v>Österr</v>
          </cell>
          <cell r="I589" t="str">
            <v>TSCHIANDR</v>
          </cell>
          <cell r="K589">
            <v>4642</v>
          </cell>
          <cell r="N589" t="str">
            <v>I</v>
          </cell>
          <cell r="O589" t="str">
            <v>EIW</v>
          </cell>
          <cell r="P589" t="str">
            <v>EIW</v>
          </cell>
          <cell r="Q589" t="str">
            <v>I</v>
          </cell>
          <cell r="R589" t="str">
            <v>EIW</v>
          </cell>
          <cell r="S589" t="str">
            <v>EIW</v>
          </cell>
          <cell r="T589" t="str">
            <v>I</v>
          </cell>
          <cell r="U589" t="str">
            <v>EIW</v>
          </cell>
          <cell r="V589" t="str">
            <v>EIW</v>
          </cell>
          <cell r="W589" t="str">
            <v>I</v>
          </cell>
          <cell r="X589" t="str">
            <v>EIW</v>
          </cell>
          <cell r="Y589" t="str">
            <v>EIW</v>
          </cell>
          <cell r="Z589" t="str">
            <v>I</v>
          </cell>
          <cell r="AA589" t="str">
            <v>EIW</v>
          </cell>
          <cell r="AB589" t="str">
            <v>EIW</v>
          </cell>
        </row>
        <row r="590">
          <cell r="A590">
            <v>576</v>
          </cell>
          <cell r="B590" t="str">
            <v>Degwerth Andreas</v>
          </cell>
          <cell r="C590" t="str">
            <v>M</v>
          </cell>
          <cell r="D590">
            <v>25753</v>
          </cell>
          <cell r="E590">
            <v>42920</v>
          </cell>
          <cell r="F590">
            <v>47</v>
          </cell>
          <cell r="G590" t="str">
            <v>Wien</v>
          </cell>
          <cell r="H590" t="str">
            <v>Österr</v>
          </cell>
          <cell r="I590" t="str">
            <v>DEGWEANDR</v>
          </cell>
          <cell r="K590">
            <v>4643</v>
          </cell>
          <cell r="N590" t="str">
            <v>I</v>
          </cell>
          <cell r="O590" t="str">
            <v>EIW</v>
          </cell>
          <cell r="P590" t="str">
            <v>EIW</v>
          </cell>
          <cell r="Q590" t="str">
            <v>I</v>
          </cell>
          <cell r="R590" t="str">
            <v>EIW</v>
          </cell>
          <cell r="S590" t="str">
            <v>EIW</v>
          </cell>
          <cell r="T590" t="str">
            <v>I</v>
          </cell>
          <cell r="U590" t="str">
            <v>EIW</v>
          </cell>
          <cell r="V590" t="str">
            <v>EIW</v>
          </cell>
          <cell r="W590" t="str">
            <v>I</v>
          </cell>
          <cell r="X590" t="str">
            <v>EIW</v>
          </cell>
          <cell r="Y590" t="str">
            <v>EIW</v>
          </cell>
          <cell r="Z590" t="str">
            <v>I</v>
          </cell>
          <cell r="AA590" t="str">
            <v>EIW</v>
          </cell>
          <cell r="AB590" t="str">
            <v>EIW</v>
          </cell>
        </row>
        <row r="591">
          <cell r="A591">
            <v>577</v>
          </cell>
          <cell r="B591" t="str">
            <v>Maiss Oliver</v>
          </cell>
          <cell r="C591" t="str">
            <v>M</v>
          </cell>
          <cell r="D591">
            <v>29534</v>
          </cell>
          <cell r="E591">
            <v>43048</v>
          </cell>
          <cell r="F591">
            <v>37</v>
          </cell>
          <cell r="G591" t="str">
            <v>Wien</v>
          </cell>
          <cell r="H591" t="str">
            <v>Österr</v>
          </cell>
          <cell r="I591" t="str">
            <v>MAISSOLIV</v>
          </cell>
          <cell r="K591">
            <v>4644</v>
          </cell>
          <cell r="N591" t="str">
            <v/>
          </cell>
          <cell r="O591" t="str">
            <v/>
          </cell>
          <cell r="P591" t="str">
            <v/>
          </cell>
          <cell r="Q591" t="str">
            <v/>
          </cell>
          <cell r="R591" t="str">
            <v/>
          </cell>
          <cell r="S591" t="str">
            <v/>
          </cell>
          <cell r="T591" t="str">
            <v>I</v>
          </cell>
          <cell r="U591" t="str">
            <v>EIW</v>
          </cell>
          <cell r="V591" t="str">
            <v>EIW</v>
          </cell>
          <cell r="W591" t="str">
            <v>I</v>
          </cell>
          <cell r="X591" t="str">
            <v>EIW</v>
          </cell>
          <cell r="Y591" t="str">
            <v>EIW</v>
          </cell>
          <cell r="Z591" t="str">
            <v>I</v>
          </cell>
          <cell r="AA591" t="str">
            <v>EIW</v>
          </cell>
          <cell r="AB591" t="str">
            <v>EIW</v>
          </cell>
        </row>
        <row r="592">
          <cell r="A592">
            <v>578</v>
          </cell>
          <cell r="B592" t="str">
            <v>Seidler Dominik</v>
          </cell>
          <cell r="C592" t="str">
            <v>M</v>
          </cell>
          <cell r="D592">
            <v>33548</v>
          </cell>
          <cell r="E592">
            <v>43045</v>
          </cell>
          <cell r="F592">
            <v>26</v>
          </cell>
          <cell r="G592" t="str">
            <v>Wien</v>
          </cell>
          <cell r="H592" t="str">
            <v>Österr</v>
          </cell>
          <cell r="I592" t="str">
            <v>SEIDLDOMI</v>
          </cell>
          <cell r="K592">
            <v>4645</v>
          </cell>
          <cell r="N592" t="str">
            <v/>
          </cell>
          <cell r="O592" t="str">
            <v/>
          </cell>
          <cell r="P592" t="str">
            <v/>
          </cell>
          <cell r="Q592" t="str">
            <v/>
          </cell>
          <cell r="R592" t="str">
            <v/>
          </cell>
          <cell r="S592" t="str">
            <v/>
          </cell>
          <cell r="T592" t="str">
            <v/>
          </cell>
          <cell r="U592" t="str">
            <v/>
          </cell>
          <cell r="V592" t="str">
            <v/>
          </cell>
          <cell r="W592" t="str">
            <v/>
          </cell>
          <cell r="X592" t="str">
            <v/>
          </cell>
          <cell r="Y592" t="str">
            <v/>
          </cell>
          <cell r="Z592" t="str">
            <v>I</v>
          </cell>
          <cell r="AA592" t="str">
            <v>EIW</v>
          </cell>
          <cell r="AB592" t="str">
            <v>EIW</v>
          </cell>
        </row>
        <row r="593">
          <cell r="A593">
            <v>579</v>
          </cell>
          <cell r="B593" t="str">
            <v>Grusell Gustav</v>
          </cell>
          <cell r="C593" t="str">
            <v>M</v>
          </cell>
          <cell r="D593">
            <v>28201</v>
          </cell>
          <cell r="E593">
            <v>42811</v>
          </cell>
          <cell r="F593">
            <v>40</v>
          </cell>
          <cell r="G593" t="str">
            <v>Uppsala</v>
          </cell>
          <cell r="H593" t="str">
            <v>Schweden</v>
          </cell>
          <cell r="I593" t="str">
            <v>GRUSEGUST</v>
          </cell>
          <cell r="K593">
            <v>4646</v>
          </cell>
          <cell r="N593" t="str">
            <v>G</v>
          </cell>
          <cell r="O593" t="str">
            <v>GOL</v>
          </cell>
          <cell r="P593" t="str">
            <v>GOL</v>
          </cell>
          <cell r="Q593" t="str">
            <v>G</v>
          </cell>
          <cell r="R593" t="str">
            <v>GOL</v>
          </cell>
          <cell r="S593" t="str">
            <v>GOL</v>
          </cell>
          <cell r="T593" t="str">
            <v>G</v>
          </cell>
          <cell r="U593" t="str">
            <v>GOL</v>
          </cell>
          <cell r="V593" t="str">
            <v>GOL</v>
          </cell>
          <cell r="W593" t="str">
            <v>G</v>
          </cell>
          <cell r="X593" t="str">
            <v>GOL</v>
          </cell>
          <cell r="Y593" t="str">
            <v>GOL</v>
          </cell>
          <cell r="Z593" t="str">
            <v>G</v>
          </cell>
          <cell r="AA593" t="str">
            <v>GOL</v>
          </cell>
          <cell r="AB593" t="str">
            <v>GOL</v>
          </cell>
        </row>
        <row r="594">
          <cell r="A594">
            <v>580</v>
          </cell>
          <cell r="B594" t="str">
            <v>Steger Klaus</v>
          </cell>
          <cell r="C594" t="str">
            <v>M</v>
          </cell>
          <cell r="D594">
            <v>33311</v>
          </cell>
          <cell r="E594">
            <v>42808</v>
          </cell>
          <cell r="F594">
            <v>26</v>
          </cell>
          <cell r="G594" t="str">
            <v>Wien</v>
          </cell>
          <cell r="H594" t="str">
            <v>Österr</v>
          </cell>
          <cell r="I594" t="str">
            <v>STEGEKLAU</v>
          </cell>
          <cell r="K594">
            <v>4648</v>
          </cell>
          <cell r="N594" t="str">
            <v>I</v>
          </cell>
          <cell r="O594" t="str">
            <v>EIW</v>
          </cell>
          <cell r="P594" t="str">
            <v>EIW</v>
          </cell>
          <cell r="Q594" t="str">
            <v>I</v>
          </cell>
          <cell r="R594" t="str">
            <v>EIW</v>
          </cell>
          <cell r="S594" t="str">
            <v>EIW</v>
          </cell>
          <cell r="T594" t="str">
            <v>I</v>
          </cell>
          <cell r="U594" t="str">
            <v>EIW</v>
          </cell>
          <cell r="V594" t="str">
            <v>EIW</v>
          </cell>
          <cell r="W594" t="str">
            <v>I</v>
          </cell>
          <cell r="X594" t="str">
            <v>EIW</v>
          </cell>
          <cell r="Y594" t="str">
            <v>EIW</v>
          </cell>
          <cell r="Z594" t="str">
            <v>I</v>
          </cell>
          <cell r="AA594" t="str">
            <v>EIW</v>
          </cell>
          <cell r="AB594" t="str">
            <v>EIW</v>
          </cell>
        </row>
        <row r="595">
          <cell r="A595">
            <v>581</v>
          </cell>
          <cell r="B595" t="str">
            <v>Hofwimmer Florian</v>
          </cell>
          <cell r="C595" t="str">
            <v>M</v>
          </cell>
          <cell r="D595">
            <v>35721</v>
          </cell>
          <cell r="E595">
            <v>43026</v>
          </cell>
          <cell r="F595">
            <v>20</v>
          </cell>
          <cell r="G595" t="str">
            <v>Wels</v>
          </cell>
          <cell r="H595" t="str">
            <v>Österr</v>
          </cell>
          <cell r="I595" t="str">
            <v>HOFWIFLOR</v>
          </cell>
          <cell r="K595">
            <v>4653</v>
          </cell>
          <cell r="N595" t="str">
            <v>I</v>
          </cell>
          <cell r="O595" t="str">
            <v>VÖE</v>
          </cell>
          <cell r="P595" t="str">
            <v>VÖE</v>
          </cell>
          <cell r="Q595" t="str">
            <v>I</v>
          </cell>
          <cell r="R595" t="str">
            <v>VÖE</v>
          </cell>
          <cell r="S595" t="str">
            <v>VÖE</v>
          </cell>
          <cell r="T595" t="str">
            <v>I</v>
          </cell>
          <cell r="U595" t="str">
            <v>VÖE</v>
          </cell>
          <cell r="V595" t="str">
            <v>VÖE</v>
          </cell>
          <cell r="W595" t="str">
            <v>I</v>
          </cell>
          <cell r="X595" t="str">
            <v>VÖE</v>
          </cell>
          <cell r="Y595" t="str">
            <v>VÖE</v>
          </cell>
          <cell r="Z595" t="str">
            <v>I</v>
          </cell>
          <cell r="AA595" t="str">
            <v>VÖE</v>
          </cell>
          <cell r="AB595" t="str">
            <v>VÖE</v>
          </cell>
        </row>
        <row r="596">
          <cell r="A596">
            <v>582</v>
          </cell>
          <cell r="B596" t="str">
            <v>Likerecz Attila</v>
          </cell>
          <cell r="C596" t="str">
            <v>M</v>
          </cell>
          <cell r="D596">
            <v>29663</v>
          </cell>
          <cell r="E596">
            <v>42812</v>
          </cell>
          <cell r="F596">
            <v>36</v>
          </cell>
          <cell r="G596" t="str">
            <v>Oroszlany</v>
          </cell>
          <cell r="H596" t="str">
            <v>Ungarn</v>
          </cell>
          <cell r="I596" t="str">
            <v>LIKERATTI</v>
          </cell>
          <cell r="K596">
            <v>4686</v>
          </cell>
          <cell r="N596" t="str">
            <v/>
          </cell>
          <cell r="O596" t="str">
            <v/>
          </cell>
          <cell r="P596" t="str">
            <v/>
          </cell>
          <cell r="Q596" t="str">
            <v/>
          </cell>
          <cell r="R596" t="str">
            <v/>
          </cell>
          <cell r="S596" t="str">
            <v/>
          </cell>
          <cell r="T596" t="str">
            <v/>
          </cell>
          <cell r="U596" t="str">
            <v/>
          </cell>
          <cell r="V596" t="str">
            <v/>
          </cell>
          <cell r="W596" t="str">
            <v/>
          </cell>
          <cell r="X596" t="str">
            <v/>
          </cell>
          <cell r="Y596" t="str">
            <v/>
          </cell>
          <cell r="Z596" t="str">
            <v>A </v>
          </cell>
          <cell r="AA596" t="str">
            <v>Sede</v>
          </cell>
          <cell r="AB596" t="str">
            <v>Sede</v>
          </cell>
        </row>
        <row r="597">
          <cell r="A597">
            <v>583</v>
          </cell>
          <cell r="B597" t="str">
            <v>Sooky Gergely</v>
          </cell>
          <cell r="C597" t="str">
            <v>M</v>
          </cell>
          <cell r="D597">
            <v>34231</v>
          </cell>
          <cell r="E597">
            <v>42997</v>
          </cell>
          <cell r="F597">
            <v>24</v>
          </cell>
          <cell r="G597" t="str">
            <v>Györ</v>
          </cell>
          <cell r="H597" t="str">
            <v>Ungarn</v>
          </cell>
          <cell r="I597" t="str">
            <v>SOOKYGERG</v>
          </cell>
          <cell r="K597">
            <v>4688</v>
          </cell>
          <cell r="N597" t="str">
            <v/>
          </cell>
          <cell r="O597" t="str">
            <v/>
          </cell>
          <cell r="P597" t="str">
            <v/>
          </cell>
          <cell r="Q597" t="str">
            <v/>
          </cell>
          <cell r="R597" t="str">
            <v/>
          </cell>
          <cell r="S597" t="str">
            <v/>
          </cell>
          <cell r="T597" t="str">
            <v/>
          </cell>
          <cell r="U597" t="str">
            <v/>
          </cell>
          <cell r="V597" t="str">
            <v/>
          </cell>
          <cell r="W597" t="str">
            <v/>
          </cell>
          <cell r="X597" t="str">
            <v/>
          </cell>
          <cell r="Y597" t="str">
            <v/>
          </cell>
          <cell r="Z597" t="str">
            <v>A </v>
          </cell>
          <cell r="AA597" t="str">
            <v>Sede</v>
          </cell>
          <cell r="AB597" t="str">
            <v>Sede</v>
          </cell>
        </row>
        <row r="598">
          <cell r="A598">
            <v>584</v>
          </cell>
          <cell r="B598" t="str">
            <v>Simon Bence</v>
          </cell>
          <cell r="C598" t="str">
            <v>M</v>
          </cell>
          <cell r="D598">
            <v>35306</v>
          </cell>
          <cell r="E598">
            <v>42976</v>
          </cell>
          <cell r="F598">
            <v>21</v>
          </cell>
          <cell r="G598" t="str">
            <v>Budapest</v>
          </cell>
          <cell r="H598" t="str">
            <v>Ungarn</v>
          </cell>
          <cell r="I598" t="str">
            <v>SIMONBENC</v>
          </cell>
          <cell r="K598">
            <v>4689</v>
          </cell>
          <cell r="N598" t="str">
            <v/>
          </cell>
          <cell r="O598" t="str">
            <v/>
          </cell>
          <cell r="P598" t="str">
            <v/>
          </cell>
          <cell r="Q598" t="str">
            <v/>
          </cell>
          <cell r="R598" t="str">
            <v/>
          </cell>
          <cell r="S598" t="str">
            <v/>
          </cell>
          <cell r="T598" t="str">
            <v/>
          </cell>
          <cell r="U598" t="str">
            <v/>
          </cell>
          <cell r="V598" t="str">
            <v/>
          </cell>
          <cell r="W598" t="str">
            <v/>
          </cell>
          <cell r="X598" t="str">
            <v/>
          </cell>
          <cell r="Y598" t="str">
            <v/>
          </cell>
          <cell r="Z598" t="str">
            <v>A </v>
          </cell>
          <cell r="AA598" t="str">
            <v>Sede</v>
          </cell>
          <cell r="AB598" t="str">
            <v>Sede</v>
          </cell>
        </row>
        <row r="599">
          <cell r="A599">
            <v>585</v>
          </cell>
          <cell r="B599" t="str">
            <v>Gressl Rene</v>
          </cell>
          <cell r="C599" t="str">
            <v>M</v>
          </cell>
          <cell r="D599">
            <v>35755</v>
          </cell>
          <cell r="E599">
            <v>43060</v>
          </cell>
          <cell r="F599">
            <v>20</v>
          </cell>
          <cell r="G599" t="str">
            <v>Wien</v>
          </cell>
          <cell r="H599" t="str">
            <v>Österreich</v>
          </cell>
          <cell r="I599" t="str">
            <v>GRESSRENE</v>
          </cell>
          <cell r="J599" t="str">
            <v>M349</v>
          </cell>
          <cell r="N599" t="str">
            <v/>
          </cell>
          <cell r="O599" t="str">
            <v/>
          </cell>
          <cell r="P599" t="str">
            <v/>
          </cell>
          <cell r="Q599" t="str">
            <v/>
          </cell>
          <cell r="R599" t="str">
            <v/>
          </cell>
          <cell r="S599" t="str">
            <v/>
          </cell>
          <cell r="T599" t="str">
            <v/>
          </cell>
          <cell r="U599" t="str">
            <v/>
          </cell>
          <cell r="V599" t="str">
            <v/>
          </cell>
          <cell r="W599" t="str">
            <v/>
          </cell>
          <cell r="X599" t="str">
            <v/>
          </cell>
          <cell r="Y599" t="str">
            <v/>
          </cell>
          <cell r="Z599" t="str">
            <v>I</v>
          </cell>
          <cell r="AA599" t="str">
            <v>LAL</v>
          </cell>
          <cell r="AB599" t="str">
            <v>LAL</v>
          </cell>
        </row>
        <row r="600">
          <cell r="A600">
            <v>586</v>
          </cell>
          <cell r="B600" t="str">
            <v>Biringer David</v>
          </cell>
          <cell r="C600" t="str">
            <v>M</v>
          </cell>
          <cell r="D600">
            <v>35300</v>
          </cell>
          <cell r="E600">
            <v>42970</v>
          </cell>
          <cell r="F600">
            <v>21</v>
          </cell>
          <cell r="G600" t="str">
            <v>Tulln</v>
          </cell>
          <cell r="H600" t="str">
            <v>Österreich</v>
          </cell>
          <cell r="I600" t="str">
            <v>BIRINDAVI</v>
          </cell>
          <cell r="J600" t="str">
            <v>M350</v>
          </cell>
          <cell r="N600" t="str">
            <v/>
          </cell>
          <cell r="O600" t="str">
            <v/>
          </cell>
          <cell r="P600" t="str">
            <v/>
          </cell>
          <cell r="Q600" t="str">
            <v/>
          </cell>
          <cell r="R600" t="str">
            <v/>
          </cell>
          <cell r="S600" t="str">
            <v/>
          </cell>
          <cell r="T600" t="str">
            <v/>
          </cell>
          <cell r="U600" t="str">
            <v/>
          </cell>
          <cell r="V600" t="str">
            <v/>
          </cell>
          <cell r="W600" t="str">
            <v/>
          </cell>
          <cell r="X600" t="str">
            <v/>
          </cell>
          <cell r="Y600" t="str">
            <v/>
          </cell>
          <cell r="Z600" t="str">
            <v>I</v>
          </cell>
          <cell r="AA600" t="str">
            <v>LAL</v>
          </cell>
          <cell r="AB600" t="str">
            <v>LAL</v>
          </cell>
        </row>
        <row r="601">
          <cell r="A601">
            <v>587</v>
          </cell>
          <cell r="B601" t="str">
            <v>Eder Marco</v>
          </cell>
          <cell r="C601" t="str">
            <v>M</v>
          </cell>
          <cell r="D601">
            <v>35402</v>
          </cell>
          <cell r="E601">
            <v>43072</v>
          </cell>
          <cell r="F601">
            <v>21</v>
          </cell>
          <cell r="G601" t="str">
            <v>Tulln</v>
          </cell>
          <cell r="H601" t="str">
            <v>Österreich</v>
          </cell>
          <cell r="I601" t="str">
            <v>EDERMARC</v>
          </cell>
          <cell r="J601" t="str">
            <v>M351</v>
          </cell>
          <cell r="N601" t="str">
            <v/>
          </cell>
          <cell r="O601" t="str">
            <v/>
          </cell>
          <cell r="P601" t="str">
            <v/>
          </cell>
          <cell r="Q601" t="str">
            <v/>
          </cell>
          <cell r="R601" t="str">
            <v/>
          </cell>
          <cell r="S601" t="str">
            <v/>
          </cell>
          <cell r="T601" t="str">
            <v/>
          </cell>
          <cell r="U601" t="str">
            <v/>
          </cell>
          <cell r="V601" t="str">
            <v/>
          </cell>
          <cell r="W601" t="str">
            <v/>
          </cell>
          <cell r="X601" t="str">
            <v/>
          </cell>
          <cell r="Y601" t="str">
            <v/>
          </cell>
          <cell r="Z601" t="str">
            <v>I</v>
          </cell>
          <cell r="AA601" t="str">
            <v>LAL</v>
          </cell>
          <cell r="AB601" t="str">
            <v>LAL</v>
          </cell>
        </row>
        <row r="602">
          <cell r="A602">
            <v>588</v>
          </cell>
          <cell r="B602" t="str">
            <v>Steiner Lucas</v>
          </cell>
          <cell r="C602" t="str">
            <v>M</v>
          </cell>
          <cell r="D602">
            <v>36975</v>
          </cell>
          <cell r="E602">
            <v>42819</v>
          </cell>
          <cell r="F602">
            <v>16</v>
          </cell>
          <cell r="G602" t="str">
            <v>Innsbruck</v>
          </cell>
          <cell r="H602" t="str">
            <v>Österr</v>
          </cell>
          <cell r="I602" t="str">
            <v>STEINLUCA</v>
          </cell>
          <cell r="J602" t="str">
            <v>M355</v>
          </cell>
          <cell r="N602" t="str">
            <v>I</v>
          </cell>
          <cell r="O602" t="str">
            <v>RUM</v>
          </cell>
          <cell r="P602" t="str">
            <v>RUM</v>
          </cell>
          <cell r="Q602" t="str">
            <v>I</v>
          </cell>
          <cell r="R602" t="str">
            <v>RUM</v>
          </cell>
          <cell r="S602" t="str">
            <v>RUM</v>
          </cell>
          <cell r="T602" t="str">
            <v>I</v>
          </cell>
          <cell r="U602" t="str">
            <v>RUM</v>
          </cell>
          <cell r="V602" t="str">
            <v>RUM</v>
          </cell>
          <cell r="W602" t="str">
            <v>I</v>
          </cell>
          <cell r="X602" t="str">
            <v>RUM</v>
          </cell>
          <cell r="Y602" t="str">
            <v>RUM</v>
          </cell>
          <cell r="Z602" t="str">
            <v>I</v>
          </cell>
          <cell r="AA602" t="str">
            <v>RUM</v>
          </cell>
          <cell r="AB602" t="str">
            <v>RUM</v>
          </cell>
        </row>
        <row r="603">
          <cell r="A603">
            <v>589</v>
          </cell>
          <cell r="B603" t="str">
            <v>Oberparleiter Jonas</v>
          </cell>
          <cell r="C603" t="str">
            <v>M</v>
          </cell>
          <cell r="D603">
            <v>36993</v>
          </cell>
          <cell r="E603">
            <v>42837</v>
          </cell>
          <cell r="F603">
            <v>16</v>
          </cell>
          <cell r="G603" t="str">
            <v>Hall in Tirol</v>
          </cell>
          <cell r="H603" t="str">
            <v>Österr</v>
          </cell>
          <cell r="I603" t="str">
            <v>OBERPJONA</v>
          </cell>
          <cell r="J603" t="str">
            <v>M356</v>
          </cell>
          <cell r="N603" t="str">
            <v>I</v>
          </cell>
          <cell r="O603" t="str">
            <v>RUM</v>
          </cell>
          <cell r="P603" t="str">
            <v>RUM</v>
          </cell>
          <cell r="Q603" t="str">
            <v>I</v>
          </cell>
          <cell r="R603" t="str">
            <v>RUM</v>
          </cell>
          <cell r="S603" t="str">
            <v>RUM</v>
          </cell>
          <cell r="T603" t="str">
            <v>I</v>
          </cell>
          <cell r="U603" t="str">
            <v>RUM</v>
          </cell>
          <cell r="V603" t="str">
            <v>RUM</v>
          </cell>
          <cell r="W603" t="str">
            <v>I</v>
          </cell>
          <cell r="X603" t="str">
            <v>RUM</v>
          </cell>
          <cell r="Y603" t="str">
            <v>RUM</v>
          </cell>
          <cell r="Z603" t="str">
            <v>I</v>
          </cell>
          <cell r="AA603" t="str">
            <v>RUM</v>
          </cell>
          <cell r="AB603" t="str">
            <v>RUM</v>
          </cell>
        </row>
        <row r="604">
          <cell r="A604">
            <v>590</v>
          </cell>
          <cell r="B604" t="str">
            <v>Kössler Benedikt</v>
          </cell>
          <cell r="C604" t="str">
            <v>M</v>
          </cell>
          <cell r="D604">
            <v>37025</v>
          </cell>
          <cell r="E604">
            <v>42869</v>
          </cell>
          <cell r="F604">
            <v>16</v>
          </cell>
          <cell r="G604" t="str">
            <v>Innsbruck</v>
          </cell>
          <cell r="H604" t="str">
            <v>Österr</v>
          </cell>
          <cell r="I604" t="str">
            <v>KÖSSLBENE</v>
          </cell>
          <cell r="J604" t="str">
            <v>M357</v>
          </cell>
          <cell r="N604" t="str">
            <v>I</v>
          </cell>
          <cell r="O604" t="str">
            <v>RUM</v>
          </cell>
          <cell r="P604" t="str">
            <v>RUM</v>
          </cell>
          <cell r="Q604" t="str">
            <v>I</v>
          </cell>
          <cell r="R604" t="str">
            <v>RUM</v>
          </cell>
          <cell r="S604" t="str">
            <v>RUM</v>
          </cell>
          <cell r="T604" t="str">
            <v>I</v>
          </cell>
          <cell r="U604" t="str">
            <v>RUM</v>
          </cell>
          <cell r="V604" t="str">
            <v>RUM</v>
          </cell>
          <cell r="W604" t="str">
            <v>I</v>
          </cell>
          <cell r="X604" t="str">
            <v>RUM</v>
          </cell>
          <cell r="Y604" t="str">
            <v>RUM</v>
          </cell>
          <cell r="Z604" t="str">
            <v>I</v>
          </cell>
          <cell r="AA604" t="str">
            <v>RUM</v>
          </cell>
          <cell r="AB604" t="str">
            <v>RUM</v>
          </cell>
        </row>
        <row r="605">
          <cell r="A605">
            <v>591</v>
          </cell>
          <cell r="B605" t="str">
            <v>Demir Hasan</v>
          </cell>
          <cell r="C605" t="str">
            <v>M</v>
          </cell>
          <cell r="D605">
            <v>37055</v>
          </cell>
          <cell r="E605">
            <v>42899</v>
          </cell>
          <cell r="F605">
            <v>16</v>
          </cell>
          <cell r="G605" t="str">
            <v>Innsbruck</v>
          </cell>
          <cell r="H605" t="str">
            <v>Österr</v>
          </cell>
          <cell r="I605" t="str">
            <v>DEMIRHASA</v>
          </cell>
          <cell r="J605" t="str">
            <v>M358</v>
          </cell>
          <cell r="N605" t="str">
            <v>I</v>
          </cell>
          <cell r="O605" t="str">
            <v>RUM</v>
          </cell>
          <cell r="P605" t="str">
            <v>RUM</v>
          </cell>
          <cell r="Q605" t="str">
            <v>I</v>
          </cell>
          <cell r="R605" t="str">
            <v>RUM</v>
          </cell>
          <cell r="S605" t="str">
            <v>RUM</v>
          </cell>
          <cell r="T605" t="str">
            <v>I</v>
          </cell>
          <cell r="U605" t="str">
            <v>RUM</v>
          </cell>
          <cell r="V605" t="str">
            <v>RUM</v>
          </cell>
          <cell r="W605" t="str">
            <v>I</v>
          </cell>
          <cell r="X605" t="str">
            <v>RUM</v>
          </cell>
          <cell r="Y605" t="str">
            <v>RUM</v>
          </cell>
          <cell r="Z605" t="str">
            <v>I</v>
          </cell>
          <cell r="AA605" t="str">
            <v>RUM</v>
          </cell>
          <cell r="AB605" t="str">
            <v>RUM</v>
          </cell>
        </row>
        <row r="606">
          <cell r="A606">
            <v>592</v>
          </cell>
          <cell r="B606" t="str">
            <v>Kleinschmid Johannes</v>
          </cell>
          <cell r="C606" t="str">
            <v>M</v>
          </cell>
          <cell r="D606">
            <v>37231</v>
          </cell>
          <cell r="E606">
            <v>43075</v>
          </cell>
          <cell r="F606">
            <v>16</v>
          </cell>
          <cell r="G606" t="str">
            <v>Zams</v>
          </cell>
          <cell r="H606" t="str">
            <v>Österr</v>
          </cell>
          <cell r="I606" t="str">
            <v>KLEINJOHA</v>
          </cell>
          <cell r="J606" t="str">
            <v>M359</v>
          </cell>
          <cell r="N606" t="str">
            <v>I</v>
          </cell>
          <cell r="O606" t="str">
            <v>RUM</v>
          </cell>
          <cell r="P606" t="str">
            <v>RUM</v>
          </cell>
          <cell r="Q606" t="str">
            <v>I</v>
          </cell>
          <cell r="R606" t="str">
            <v>RUM</v>
          </cell>
          <cell r="S606" t="str">
            <v>RUM</v>
          </cell>
          <cell r="T606" t="str">
            <v>I</v>
          </cell>
          <cell r="U606" t="str">
            <v>RUM</v>
          </cell>
          <cell r="V606" t="str">
            <v>RUM</v>
          </cell>
          <cell r="W606" t="str">
            <v>I</v>
          </cell>
          <cell r="X606" t="str">
            <v>RUM</v>
          </cell>
          <cell r="Y606" t="str">
            <v>RUM</v>
          </cell>
          <cell r="Z606" t="str">
            <v>I</v>
          </cell>
          <cell r="AA606" t="str">
            <v>RUM</v>
          </cell>
          <cell r="AB606" t="str">
            <v>RUM</v>
          </cell>
        </row>
        <row r="607">
          <cell r="A607">
            <v>593</v>
          </cell>
          <cell r="B607" t="str">
            <v>Steiner Felix</v>
          </cell>
          <cell r="C607" t="str">
            <v>M</v>
          </cell>
          <cell r="D607">
            <v>37533</v>
          </cell>
          <cell r="E607">
            <v>43012</v>
          </cell>
          <cell r="F607">
            <v>15</v>
          </cell>
          <cell r="G607" t="str">
            <v>Innsbruck</v>
          </cell>
          <cell r="H607" t="str">
            <v>Österr</v>
          </cell>
          <cell r="I607" t="str">
            <v>STEINFELI</v>
          </cell>
          <cell r="J607" t="str">
            <v>M360</v>
          </cell>
          <cell r="N607" t="str">
            <v>I</v>
          </cell>
          <cell r="O607" t="str">
            <v>RUM</v>
          </cell>
          <cell r="P607" t="str">
            <v>RUM</v>
          </cell>
          <cell r="Q607" t="str">
            <v>I</v>
          </cell>
          <cell r="R607" t="str">
            <v>RUM</v>
          </cell>
          <cell r="S607" t="str">
            <v>RUM</v>
          </cell>
          <cell r="T607" t="str">
            <v>I</v>
          </cell>
          <cell r="U607" t="str">
            <v>RUM</v>
          </cell>
          <cell r="V607" t="str">
            <v>RUM</v>
          </cell>
          <cell r="W607" t="str">
            <v>I</v>
          </cell>
          <cell r="X607" t="str">
            <v>RUM</v>
          </cell>
          <cell r="Y607" t="str">
            <v>RUM</v>
          </cell>
          <cell r="Z607" t="str">
            <v>I</v>
          </cell>
          <cell r="AA607" t="str">
            <v>RUM</v>
          </cell>
          <cell r="AB607" t="str">
            <v>RUM</v>
          </cell>
        </row>
        <row r="608">
          <cell r="A608">
            <v>594</v>
          </cell>
          <cell r="B608" t="str">
            <v>Oberparleiter Moritz</v>
          </cell>
          <cell r="C608" t="str">
            <v>M</v>
          </cell>
          <cell r="D608">
            <v>37544</v>
          </cell>
          <cell r="E608">
            <v>43023</v>
          </cell>
          <cell r="F608">
            <v>15</v>
          </cell>
          <cell r="G608" t="str">
            <v>Hall in Tirol</v>
          </cell>
          <cell r="H608" t="str">
            <v>Österr</v>
          </cell>
          <cell r="I608" t="str">
            <v>OBERPMORI</v>
          </cell>
          <cell r="J608" t="str">
            <v>M361</v>
          </cell>
          <cell r="N608" t="str">
            <v>I</v>
          </cell>
          <cell r="O608" t="str">
            <v>RUM</v>
          </cell>
          <cell r="P608" t="str">
            <v>RUM</v>
          </cell>
          <cell r="Q608" t="str">
            <v>I</v>
          </cell>
          <cell r="R608" t="str">
            <v>RUM</v>
          </cell>
          <cell r="S608" t="str">
            <v>RUM</v>
          </cell>
          <cell r="T608" t="str">
            <v>I</v>
          </cell>
          <cell r="U608" t="str">
            <v>RUM</v>
          </cell>
          <cell r="V608" t="str">
            <v>RUM</v>
          </cell>
          <cell r="W608" t="str">
            <v>I</v>
          </cell>
          <cell r="X608" t="str">
            <v>RUM</v>
          </cell>
          <cell r="Y608" t="str">
            <v>RUM</v>
          </cell>
          <cell r="Z608" t="str">
            <v>I</v>
          </cell>
          <cell r="AA608" t="str">
            <v>RUM</v>
          </cell>
          <cell r="AB608" t="str">
            <v>RUM</v>
          </cell>
        </row>
        <row r="609">
          <cell r="A609">
            <v>595</v>
          </cell>
          <cell r="B609" t="str">
            <v>Koy Lukas</v>
          </cell>
          <cell r="C609" t="str">
            <v>M</v>
          </cell>
          <cell r="D609">
            <v>35954</v>
          </cell>
          <cell r="E609">
            <v>42894</v>
          </cell>
          <cell r="F609">
            <v>19</v>
          </cell>
          <cell r="G609" t="str">
            <v>Hollabrunn</v>
          </cell>
          <cell r="H609" t="str">
            <v>Österreich</v>
          </cell>
          <cell r="I609" t="str">
            <v>KOYLUKA</v>
          </cell>
          <cell r="J609" t="str">
            <v>M365</v>
          </cell>
          <cell r="K609">
            <v>4717</v>
          </cell>
          <cell r="N609" t="str">
            <v>I</v>
          </cell>
          <cell r="O609" t="str">
            <v>GIC</v>
          </cell>
          <cell r="P609" t="str">
            <v>GIC</v>
          </cell>
          <cell r="Q609" t="str">
            <v>I</v>
          </cell>
          <cell r="R609" t="str">
            <v>GIC</v>
          </cell>
          <cell r="S609" t="str">
            <v>HAR</v>
          </cell>
          <cell r="T609" t="str">
            <v>I</v>
          </cell>
          <cell r="U609" t="str">
            <v>GIC</v>
          </cell>
          <cell r="V609" t="str">
            <v>GIC</v>
          </cell>
          <cell r="W609" t="str">
            <v>I</v>
          </cell>
          <cell r="X609" t="str">
            <v>GIC</v>
          </cell>
          <cell r="Y609" t="str">
            <v>GIC</v>
          </cell>
          <cell r="Z609" t="str">
            <v>I</v>
          </cell>
          <cell r="AA609" t="str">
            <v>GIC</v>
          </cell>
          <cell r="AB609" t="str">
            <v>GIC</v>
          </cell>
        </row>
        <row r="610">
          <cell r="A610">
            <v>596</v>
          </cell>
          <cell r="B610" t="str">
            <v>Jankov Predrag</v>
          </cell>
          <cell r="C610" t="str">
            <v>M</v>
          </cell>
          <cell r="D610">
            <v>36481</v>
          </cell>
          <cell r="E610">
            <v>43056</v>
          </cell>
          <cell r="F610">
            <v>18</v>
          </cell>
          <cell r="G610" t="str">
            <v>Wien</v>
          </cell>
          <cell r="H610" t="str">
            <v>Serbien</v>
          </cell>
          <cell r="I610" t="str">
            <v>JANKOPRED</v>
          </cell>
          <cell r="J610" t="str">
            <v>M368</v>
          </cell>
          <cell r="N610" t="str">
            <v/>
          </cell>
          <cell r="O610" t="str">
            <v/>
          </cell>
          <cell r="P610" t="str">
            <v/>
          </cell>
          <cell r="Q610" t="str">
            <v/>
          </cell>
          <cell r="R610" t="str">
            <v/>
          </cell>
          <cell r="S610" t="str">
            <v/>
          </cell>
          <cell r="T610" t="str">
            <v/>
          </cell>
          <cell r="U610" t="str">
            <v/>
          </cell>
          <cell r="V610" t="str">
            <v/>
          </cell>
          <cell r="W610" t="str">
            <v/>
          </cell>
          <cell r="X610" t="str">
            <v/>
          </cell>
          <cell r="Y610" t="str">
            <v/>
          </cell>
          <cell r="Z610" t="str">
            <v>G</v>
          </cell>
          <cell r="AA610" t="str">
            <v>PSV</v>
          </cell>
          <cell r="AB610" t="str">
            <v>PSV</v>
          </cell>
        </row>
        <row r="611">
          <cell r="A611">
            <v>597</v>
          </cell>
          <cell r="B611" t="str">
            <v>Jankov Denis</v>
          </cell>
          <cell r="C611" t="str">
            <v>M</v>
          </cell>
          <cell r="D611">
            <v>37674</v>
          </cell>
          <cell r="E611">
            <v>42788</v>
          </cell>
          <cell r="F611">
            <v>14</v>
          </cell>
          <cell r="G611" t="str">
            <v>Wien</v>
          </cell>
          <cell r="H611" t="str">
            <v>Serbien</v>
          </cell>
          <cell r="I611" t="str">
            <v>JANKODENI</v>
          </cell>
          <cell r="J611" t="str">
            <v>M369</v>
          </cell>
          <cell r="N611" t="str">
            <v/>
          </cell>
          <cell r="O611" t="str">
            <v/>
          </cell>
          <cell r="P611" t="str">
            <v/>
          </cell>
          <cell r="Q611" t="str">
            <v/>
          </cell>
          <cell r="R611" t="str">
            <v/>
          </cell>
          <cell r="S611" t="str">
            <v/>
          </cell>
          <cell r="T611" t="str">
            <v/>
          </cell>
          <cell r="U611" t="str">
            <v/>
          </cell>
          <cell r="V611" t="str">
            <v/>
          </cell>
          <cell r="W611" t="str">
            <v/>
          </cell>
          <cell r="X611" t="str">
            <v/>
          </cell>
          <cell r="Y611" t="str">
            <v/>
          </cell>
          <cell r="Z611" t="str">
            <v>G</v>
          </cell>
          <cell r="AA611" t="str">
            <v>PSV</v>
          </cell>
          <cell r="AB611" t="str">
            <v>PSV</v>
          </cell>
        </row>
        <row r="612">
          <cell r="A612">
            <v>598</v>
          </cell>
          <cell r="B612" t="str">
            <v>Nelböck Kevin</v>
          </cell>
          <cell r="C612" t="str">
            <v>M</v>
          </cell>
          <cell r="D612">
            <v>36887</v>
          </cell>
          <cell r="E612">
            <v>42731</v>
          </cell>
          <cell r="F612">
            <v>16</v>
          </cell>
          <cell r="G612" t="str">
            <v>Wien</v>
          </cell>
          <cell r="H612" t="str">
            <v>Österreich</v>
          </cell>
          <cell r="I612" t="str">
            <v>NELBÖKEVI</v>
          </cell>
          <cell r="J612" t="str">
            <v>M371</v>
          </cell>
          <cell r="N612" t="str">
            <v>I</v>
          </cell>
          <cell r="O612" t="str">
            <v>VÖD</v>
          </cell>
          <cell r="P612" t="str">
            <v>VÖD</v>
          </cell>
          <cell r="Q612" t="str">
            <v>I</v>
          </cell>
          <cell r="R612" t="str">
            <v>VÖD</v>
          </cell>
          <cell r="S612" t="str">
            <v>VÖD</v>
          </cell>
          <cell r="T612" t="str">
            <v>I</v>
          </cell>
          <cell r="U612" t="str">
            <v>VÖD</v>
          </cell>
          <cell r="V612" t="str">
            <v>VÖD</v>
          </cell>
          <cell r="W612" t="str">
            <v>I</v>
          </cell>
          <cell r="X612" t="str">
            <v>VÖD</v>
          </cell>
          <cell r="Y612" t="str">
            <v>VÖD</v>
          </cell>
          <cell r="Z612" t="str">
            <v>I</v>
          </cell>
          <cell r="AA612" t="str">
            <v>VÖD</v>
          </cell>
          <cell r="AB612" t="str">
            <v>VÖD</v>
          </cell>
        </row>
        <row r="613">
          <cell r="A613">
            <v>599</v>
          </cell>
          <cell r="B613" t="str">
            <v>Brunner Isabel</v>
          </cell>
          <cell r="C613" t="str">
            <v>W</v>
          </cell>
          <cell r="D613">
            <v>37382</v>
          </cell>
          <cell r="E613">
            <v>42861</v>
          </cell>
          <cell r="F613">
            <v>15</v>
          </cell>
          <cell r="G613" t="str">
            <v>Wels</v>
          </cell>
          <cell r="H613" t="str">
            <v>Österreich</v>
          </cell>
          <cell r="I613" t="str">
            <v>BRUNNISAB</v>
          </cell>
          <cell r="J613" t="str">
            <v>W107</v>
          </cell>
          <cell r="N613" t="str">
            <v>I</v>
          </cell>
          <cell r="O613" t="str">
            <v>BUK</v>
          </cell>
          <cell r="P613" t="str">
            <v>BUK</v>
          </cell>
          <cell r="Q613" t="str">
            <v>I</v>
          </cell>
          <cell r="R613" t="str">
            <v>BUK</v>
          </cell>
          <cell r="S613" t="str">
            <v>BUK</v>
          </cell>
          <cell r="T613" t="str">
            <v>I</v>
          </cell>
          <cell r="U613" t="str">
            <v>BUK</v>
          </cell>
          <cell r="V613" t="str">
            <v>BUK</v>
          </cell>
          <cell r="W613" t="str">
            <v>I</v>
          </cell>
          <cell r="X613" t="str">
            <v>BUK</v>
          </cell>
          <cell r="Y613" t="str">
            <v>BUK</v>
          </cell>
          <cell r="Z613" t="str">
            <v>I</v>
          </cell>
          <cell r="AA613" t="str">
            <v>BUK</v>
          </cell>
          <cell r="AB613" t="str">
            <v>BUK</v>
          </cell>
        </row>
        <row r="614">
          <cell r="A614">
            <v>600</v>
          </cell>
          <cell r="B614" t="str">
            <v>Nelböck Vanessa</v>
          </cell>
          <cell r="C614" t="str">
            <v>W</v>
          </cell>
          <cell r="D614">
            <v>37625</v>
          </cell>
          <cell r="E614">
            <v>42739</v>
          </cell>
          <cell r="F614">
            <v>14</v>
          </cell>
          <cell r="G614" t="str">
            <v>Wien</v>
          </cell>
          <cell r="H614" t="str">
            <v>Österreich</v>
          </cell>
          <cell r="I614" t="str">
            <v>NELBÖVANE</v>
          </cell>
          <cell r="J614" t="str">
            <v>W110</v>
          </cell>
          <cell r="N614" t="str">
            <v>I</v>
          </cell>
          <cell r="O614" t="str">
            <v>VÖD</v>
          </cell>
          <cell r="P614" t="str">
            <v>VÖD</v>
          </cell>
          <cell r="Q614" t="str">
            <v>I</v>
          </cell>
          <cell r="R614" t="str">
            <v>VÖD</v>
          </cell>
          <cell r="S614" t="str">
            <v>VÖD</v>
          </cell>
          <cell r="T614" t="str">
            <v>I</v>
          </cell>
          <cell r="U614" t="str">
            <v>VÖD</v>
          </cell>
          <cell r="V614" t="str">
            <v>VÖD</v>
          </cell>
          <cell r="W614" t="str">
            <v>I</v>
          </cell>
          <cell r="X614" t="str">
            <v>VÖD</v>
          </cell>
          <cell r="Y614" t="str">
            <v>VÖD</v>
          </cell>
          <cell r="Z614" t="str">
            <v>I</v>
          </cell>
          <cell r="AA614" t="str">
            <v>VÖD</v>
          </cell>
          <cell r="AB614" t="str">
            <v>VÖD</v>
          </cell>
        </row>
        <row r="615">
          <cell r="A615">
            <v>601</v>
          </cell>
          <cell r="B615" t="str">
            <v>Matzku Maurice</v>
          </cell>
          <cell r="C615" t="str">
            <v>M</v>
          </cell>
          <cell r="D615">
            <v>36892</v>
          </cell>
          <cell r="E615">
            <v>42736</v>
          </cell>
          <cell r="F615">
            <v>16</v>
          </cell>
          <cell r="H615" t="str">
            <v>Österreich</v>
          </cell>
          <cell r="I615" t="str">
            <v>MATZKMAUR</v>
          </cell>
          <cell r="N615" t="str">
            <v/>
          </cell>
          <cell r="O615" t="str">
            <v/>
          </cell>
          <cell r="P615" t="str">
            <v/>
          </cell>
          <cell r="Q615" t="str">
            <v/>
          </cell>
          <cell r="R615" t="str">
            <v/>
          </cell>
          <cell r="S615" t="str">
            <v/>
          </cell>
          <cell r="T615" t="str">
            <v/>
          </cell>
          <cell r="U615" t="str">
            <v/>
          </cell>
          <cell r="V615" t="str">
            <v/>
          </cell>
          <cell r="W615" t="str">
            <v/>
          </cell>
          <cell r="X615" t="str">
            <v/>
          </cell>
          <cell r="Y615" t="str">
            <v/>
          </cell>
          <cell r="Z615" t="str">
            <v>I</v>
          </cell>
          <cell r="AA615" t="str">
            <v>KLO</v>
          </cell>
          <cell r="AB615" t="str">
            <v>KLO</v>
          </cell>
        </row>
        <row r="616">
          <cell r="A616">
            <v>602</v>
          </cell>
          <cell r="B616" t="str">
            <v>Holzlechner Mario</v>
          </cell>
          <cell r="C616" t="str">
            <v>M</v>
          </cell>
          <cell r="D616">
            <v>32682</v>
          </cell>
          <cell r="E616">
            <v>42909</v>
          </cell>
          <cell r="F616">
            <v>28</v>
          </cell>
          <cell r="H616" t="str">
            <v>Österreich</v>
          </cell>
          <cell r="I616" t="str">
            <v>HOLZLMARI</v>
          </cell>
          <cell r="K616">
            <v>4657</v>
          </cell>
          <cell r="N616" t="str">
            <v>I</v>
          </cell>
          <cell r="O616" t="str">
            <v>BRF</v>
          </cell>
          <cell r="P616" t="str">
            <v>BRF</v>
          </cell>
          <cell r="Q616" t="str">
            <v>I</v>
          </cell>
          <cell r="R616" t="str">
            <v>BRF</v>
          </cell>
          <cell r="S616" t="str">
            <v>BRF</v>
          </cell>
          <cell r="T616" t="str">
            <v>I</v>
          </cell>
          <cell r="U616" t="str">
            <v>BRF</v>
          </cell>
          <cell r="V616" t="str">
            <v>BRF</v>
          </cell>
          <cell r="W616" t="str">
            <v>I</v>
          </cell>
          <cell r="X616" t="str">
            <v>BRF</v>
          </cell>
          <cell r="Y616" t="str">
            <v>BRF</v>
          </cell>
          <cell r="Z616" t="str">
            <v>I</v>
          </cell>
          <cell r="AA616" t="str">
            <v>BRF</v>
          </cell>
          <cell r="AB616" t="str">
            <v>BRF</v>
          </cell>
        </row>
        <row r="617">
          <cell r="A617">
            <v>603</v>
          </cell>
          <cell r="B617" t="str">
            <v>Weber Günther sen.</v>
          </cell>
          <cell r="C617" t="str">
            <v>M</v>
          </cell>
          <cell r="D617">
            <v>23012</v>
          </cell>
          <cell r="E617">
            <v>42736</v>
          </cell>
          <cell r="F617">
            <v>54</v>
          </cell>
          <cell r="H617" t="str">
            <v>Österreich</v>
          </cell>
          <cell r="I617" t="str">
            <v>WEBERGÜNS</v>
          </cell>
          <cell r="K617">
            <v>145</v>
          </cell>
          <cell r="N617" t="str">
            <v/>
          </cell>
          <cell r="O617" t="str">
            <v/>
          </cell>
          <cell r="P617" t="str">
            <v/>
          </cell>
          <cell r="Q617" t="str">
            <v/>
          </cell>
          <cell r="R617" t="str">
            <v/>
          </cell>
          <cell r="S617" t="str">
            <v/>
          </cell>
          <cell r="T617" t="str">
            <v/>
          </cell>
          <cell r="U617" t="str">
            <v/>
          </cell>
          <cell r="V617" t="str">
            <v/>
          </cell>
          <cell r="W617" t="str">
            <v/>
          </cell>
          <cell r="X617" t="str">
            <v/>
          </cell>
          <cell r="Y617" t="str">
            <v/>
          </cell>
          <cell r="Z617" t="str">
            <v>I</v>
          </cell>
          <cell r="AA617" t="str">
            <v>WEN</v>
          </cell>
          <cell r="AB617" t="str">
            <v>WEN</v>
          </cell>
        </row>
        <row r="618">
          <cell r="A618">
            <v>604</v>
          </cell>
          <cell r="B618" t="str">
            <v>Kamtchob Paul Desire</v>
          </cell>
          <cell r="C618" t="str">
            <v>M</v>
          </cell>
          <cell r="D618">
            <v>27739</v>
          </cell>
          <cell r="E618">
            <v>42715</v>
          </cell>
          <cell r="F618">
            <v>41</v>
          </cell>
          <cell r="G618" t="str">
            <v>Bandjoun</v>
          </cell>
          <cell r="H618" t="str">
            <v>Kamerun</v>
          </cell>
          <cell r="I618" t="str">
            <v>KAMTCPAUL</v>
          </cell>
          <cell r="K618">
            <v>4637</v>
          </cell>
          <cell r="N618" t="str">
            <v/>
          </cell>
          <cell r="O618" t="str">
            <v/>
          </cell>
          <cell r="P618" t="str">
            <v/>
          </cell>
          <cell r="Q618" t="str">
            <v/>
          </cell>
          <cell r="R618" t="str">
            <v/>
          </cell>
          <cell r="S618" t="str">
            <v/>
          </cell>
          <cell r="T618" t="str">
            <v>G</v>
          </cell>
          <cell r="U618" t="str">
            <v/>
          </cell>
          <cell r="V618" t="str">
            <v/>
          </cell>
          <cell r="W618" t="str">
            <v>G</v>
          </cell>
          <cell r="X618" t="str">
            <v>FEL</v>
          </cell>
          <cell r="Y618" t="str">
            <v>FEL</v>
          </cell>
          <cell r="Z618" t="str">
            <v>A</v>
          </cell>
          <cell r="AA618" t="str">
            <v>FEL</v>
          </cell>
          <cell r="AB618" t="str">
            <v>FEL</v>
          </cell>
        </row>
        <row r="619">
          <cell r="A619">
            <v>605</v>
          </cell>
          <cell r="B619" t="str">
            <v>Nussgraber Jürgen</v>
          </cell>
          <cell r="C619" t="str">
            <v>M</v>
          </cell>
          <cell r="D619">
            <v>31695</v>
          </cell>
          <cell r="E619">
            <v>43018</v>
          </cell>
          <cell r="F619">
            <v>31</v>
          </cell>
          <cell r="G619" t="str">
            <v>Wien</v>
          </cell>
          <cell r="H619" t="str">
            <v>Österreich</v>
          </cell>
          <cell r="I619" t="str">
            <v>NUSSGJÜRG</v>
          </cell>
          <cell r="K619">
            <v>4131</v>
          </cell>
          <cell r="N619" t="str">
            <v>I</v>
          </cell>
          <cell r="O619" t="str">
            <v>LEO</v>
          </cell>
          <cell r="P619" t="str">
            <v>LEO</v>
          </cell>
          <cell r="Q619" t="str">
            <v>I</v>
          </cell>
          <cell r="R619" t="str">
            <v>LEO</v>
          </cell>
          <cell r="S619" t="str">
            <v>LEO</v>
          </cell>
          <cell r="T619" t="str">
            <v>I</v>
          </cell>
          <cell r="U619" t="str">
            <v>MÖD</v>
          </cell>
          <cell r="V619" t="str">
            <v>MÖD</v>
          </cell>
          <cell r="W619" t="str">
            <v>I</v>
          </cell>
          <cell r="X619" t="str">
            <v>LEO</v>
          </cell>
          <cell r="Y619" t="str">
            <v>WOL</v>
          </cell>
          <cell r="Z619" t="str">
            <v>I</v>
          </cell>
          <cell r="AA619" t="str">
            <v>LEO</v>
          </cell>
          <cell r="AB619" t="str">
            <v>WOL</v>
          </cell>
        </row>
        <row r="620">
          <cell r="A620">
            <v>606</v>
          </cell>
          <cell r="B620" t="str">
            <v>Worring Martin</v>
          </cell>
          <cell r="C620" t="str">
            <v>M</v>
          </cell>
          <cell r="D620">
            <v>28908</v>
          </cell>
          <cell r="E620">
            <v>42788</v>
          </cell>
          <cell r="F620">
            <v>38</v>
          </cell>
          <cell r="G620" t="str">
            <v>Wien</v>
          </cell>
          <cell r="H620" t="str">
            <v>Österreich</v>
          </cell>
          <cell r="I620" t="str">
            <v>WORRIMART</v>
          </cell>
          <cell r="K620">
            <v>3820</v>
          </cell>
          <cell r="N620" t="str">
            <v>I</v>
          </cell>
          <cell r="O620" t="str">
            <v>LEO</v>
          </cell>
          <cell r="P620" t="str">
            <v>LEO</v>
          </cell>
          <cell r="Q620" t="str">
            <v>I</v>
          </cell>
          <cell r="R620" t="str">
            <v>LEO</v>
          </cell>
          <cell r="S620" t="str">
            <v>LEO</v>
          </cell>
          <cell r="T620" t="str">
            <v>I</v>
          </cell>
          <cell r="U620" t="str">
            <v>LEO</v>
          </cell>
          <cell r="V620" t="str">
            <v>WOL</v>
          </cell>
          <cell r="W620" t="str">
            <v>I</v>
          </cell>
          <cell r="X620" t="str">
            <v>LEO</v>
          </cell>
          <cell r="Y620" t="str">
            <v>WOL</v>
          </cell>
          <cell r="Z620" t="str">
            <v>I</v>
          </cell>
          <cell r="AA620" t="str">
            <v>LEO</v>
          </cell>
          <cell r="AB620" t="str">
            <v>WOL</v>
          </cell>
        </row>
        <row r="621">
          <cell r="A621">
            <v>607</v>
          </cell>
          <cell r="B621" t="str">
            <v>Leberwurst Franz</v>
          </cell>
          <cell r="C621" t="str">
            <v>M</v>
          </cell>
          <cell r="D621">
            <v>25282</v>
          </cell>
          <cell r="E621">
            <v>42814</v>
          </cell>
          <cell r="F621">
            <v>48</v>
          </cell>
          <cell r="G621" t="str">
            <v>Wien</v>
          </cell>
          <cell r="H621" t="str">
            <v>Österreich</v>
          </cell>
          <cell r="I621" t="str">
            <v>LEBERFRAN</v>
          </cell>
          <cell r="K621">
            <v>2738</v>
          </cell>
          <cell r="N621" t="str">
            <v>I</v>
          </cell>
          <cell r="O621" t="str">
            <v>WOL</v>
          </cell>
          <cell r="P621" t="str">
            <v>WOL</v>
          </cell>
          <cell r="Q621" t="str">
            <v>I</v>
          </cell>
          <cell r="R621" t="str">
            <v>WOL</v>
          </cell>
          <cell r="S621" t="str">
            <v>WOL</v>
          </cell>
          <cell r="T621" t="str">
            <v>I</v>
          </cell>
          <cell r="U621" t="str">
            <v>WOL</v>
          </cell>
          <cell r="V621" t="str">
            <v>WOL</v>
          </cell>
          <cell r="W621" t="str">
            <v>I</v>
          </cell>
          <cell r="X621" t="str">
            <v>WOL</v>
          </cell>
          <cell r="Y621" t="str">
            <v>WOL</v>
          </cell>
          <cell r="Z621" t="str">
            <v>I</v>
          </cell>
          <cell r="AA621" t="str">
            <v>WOL</v>
          </cell>
          <cell r="AB621" t="str">
            <v>WOL</v>
          </cell>
        </row>
        <row r="622">
          <cell r="A622">
            <v>608</v>
          </cell>
          <cell r="B622" t="str">
            <v>Modis Laszlo</v>
          </cell>
          <cell r="C622" t="str">
            <v>M</v>
          </cell>
          <cell r="D622">
            <v>20830</v>
          </cell>
          <cell r="E622">
            <v>42745</v>
          </cell>
          <cell r="F622">
            <v>60</v>
          </cell>
          <cell r="G622" t="str">
            <v>Szajol</v>
          </cell>
          <cell r="H622" t="str">
            <v>Ungarn</v>
          </cell>
          <cell r="I622" t="str">
            <v>MODISLASZ</v>
          </cell>
          <cell r="K622">
            <v>4690</v>
          </cell>
          <cell r="N622" t="str">
            <v/>
          </cell>
          <cell r="O622" t="str">
            <v/>
          </cell>
          <cell r="P622" t="str">
            <v/>
          </cell>
          <cell r="Q622" t="str">
            <v/>
          </cell>
          <cell r="R622" t="str">
            <v/>
          </cell>
          <cell r="S622" t="str">
            <v/>
          </cell>
          <cell r="T622" t="str">
            <v/>
          </cell>
          <cell r="U622" t="str">
            <v/>
          </cell>
          <cell r="V622" t="str">
            <v/>
          </cell>
          <cell r="W622" t="str">
            <v/>
          </cell>
          <cell r="X622" t="str">
            <v/>
          </cell>
          <cell r="Y622" t="str">
            <v/>
          </cell>
          <cell r="Z622" t="str">
            <v>A</v>
          </cell>
          <cell r="AA622" t="str">
            <v>MAFC</v>
          </cell>
          <cell r="AB622" t="str">
            <v>MAFC</v>
          </cell>
        </row>
        <row r="623">
          <cell r="A623">
            <v>609</v>
          </cell>
          <cell r="B623" t="str">
            <v>Juhasz Gabor</v>
          </cell>
          <cell r="C623" t="str">
            <v>M</v>
          </cell>
          <cell r="D623">
            <v>21985</v>
          </cell>
          <cell r="E623">
            <v>42804</v>
          </cell>
          <cell r="F623">
            <v>57</v>
          </cell>
          <cell r="G623" t="str">
            <v>Debrecen</v>
          </cell>
          <cell r="H623" t="str">
            <v>Ungarn</v>
          </cell>
          <cell r="I623" t="str">
            <v>JUHASGABO</v>
          </cell>
          <cell r="K623">
            <v>4691</v>
          </cell>
          <cell r="N623" t="str">
            <v/>
          </cell>
          <cell r="O623" t="str">
            <v/>
          </cell>
          <cell r="P623" t="str">
            <v/>
          </cell>
          <cell r="Q623" t="str">
            <v/>
          </cell>
          <cell r="R623" t="str">
            <v/>
          </cell>
          <cell r="S623" t="str">
            <v/>
          </cell>
          <cell r="T623" t="str">
            <v/>
          </cell>
          <cell r="U623" t="str">
            <v/>
          </cell>
          <cell r="V623" t="str">
            <v/>
          </cell>
          <cell r="W623" t="str">
            <v/>
          </cell>
          <cell r="X623" t="str">
            <v/>
          </cell>
          <cell r="Y623" t="str">
            <v/>
          </cell>
          <cell r="Z623" t="str">
            <v>A</v>
          </cell>
          <cell r="AA623" t="str">
            <v>MAFC</v>
          </cell>
          <cell r="AB623" t="str">
            <v>MAFC</v>
          </cell>
        </row>
        <row r="624">
          <cell r="A624">
            <v>610</v>
          </cell>
          <cell r="B624" t="str">
            <v>Turcsányi Peter</v>
          </cell>
          <cell r="C624" t="str">
            <v>M</v>
          </cell>
          <cell r="D624">
            <v>28636</v>
          </cell>
          <cell r="E624">
            <v>42881</v>
          </cell>
          <cell r="F624">
            <v>39</v>
          </cell>
          <cell r="G624" t="str">
            <v>Salgotarjan</v>
          </cell>
          <cell r="H624" t="str">
            <v>Ungarn</v>
          </cell>
          <cell r="I624" t="str">
            <v>TURCSPETE</v>
          </cell>
          <cell r="K624">
            <v>4693</v>
          </cell>
          <cell r="N624" t="str">
            <v/>
          </cell>
          <cell r="O624" t="str">
            <v/>
          </cell>
          <cell r="P624" t="str">
            <v/>
          </cell>
          <cell r="Q624" t="str">
            <v/>
          </cell>
          <cell r="R624" t="str">
            <v/>
          </cell>
          <cell r="S624" t="str">
            <v/>
          </cell>
          <cell r="T624" t="str">
            <v/>
          </cell>
          <cell r="U624" t="str">
            <v/>
          </cell>
          <cell r="V624" t="str">
            <v/>
          </cell>
          <cell r="W624" t="str">
            <v/>
          </cell>
          <cell r="X624" t="str">
            <v/>
          </cell>
          <cell r="Y624" t="str">
            <v/>
          </cell>
          <cell r="Z624" t="str">
            <v>A</v>
          </cell>
          <cell r="AA624" t="str">
            <v>MAFC</v>
          </cell>
          <cell r="AB624" t="str">
            <v>MAFC</v>
          </cell>
        </row>
        <row r="625">
          <cell r="A625">
            <v>611</v>
          </cell>
          <cell r="B625" t="str">
            <v>Kohler Lucas</v>
          </cell>
          <cell r="C625" t="str">
            <v>M</v>
          </cell>
          <cell r="D625">
            <v>32679</v>
          </cell>
          <cell r="E625">
            <v>42906</v>
          </cell>
          <cell r="F625">
            <v>28</v>
          </cell>
          <cell r="G625" t="str">
            <v>Egg</v>
          </cell>
          <cell r="H625" t="str">
            <v>Österreich</v>
          </cell>
          <cell r="I625" t="str">
            <v>KOHLELUCA</v>
          </cell>
          <cell r="K625">
            <v>4661</v>
          </cell>
          <cell r="N625" t="str">
            <v>I</v>
          </cell>
          <cell r="O625" t="str">
            <v>DOR</v>
          </cell>
          <cell r="P625" t="str">
            <v>DOR</v>
          </cell>
          <cell r="Q625" t="str">
            <v>I</v>
          </cell>
          <cell r="R625" t="str">
            <v>DOR</v>
          </cell>
          <cell r="S625" t="str">
            <v>DOR</v>
          </cell>
          <cell r="T625" t="str">
            <v>I</v>
          </cell>
          <cell r="U625" t="str">
            <v>DOR</v>
          </cell>
          <cell r="V625" t="str">
            <v>DOR</v>
          </cell>
          <cell r="W625" t="str">
            <v>I</v>
          </cell>
          <cell r="X625" t="str">
            <v>DOR</v>
          </cell>
          <cell r="Y625" t="str">
            <v>DOR</v>
          </cell>
          <cell r="Z625" t="str">
            <v>I</v>
          </cell>
          <cell r="AA625" t="str">
            <v>DOR</v>
          </cell>
          <cell r="AB625" t="str">
            <v>DOR</v>
          </cell>
        </row>
        <row r="626">
          <cell r="A626">
            <v>612</v>
          </cell>
          <cell r="B626" t="str">
            <v>Fischereder Josef</v>
          </cell>
          <cell r="C626" t="str">
            <v>M</v>
          </cell>
          <cell r="D626">
            <v>14934</v>
          </cell>
          <cell r="E626">
            <v>43058</v>
          </cell>
          <cell r="F626">
            <v>77</v>
          </cell>
          <cell r="G626" t="str">
            <v>Steinhaus</v>
          </cell>
          <cell r="H626" t="str">
            <v>Österreich</v>
          </cell>
          <cell r="I626" t="str">
            <v>FISCHJOSE</v>
          </cell>
          <cell r="K626">
            <v>1244</v>
          </cell>
          <cell r="N626" t="str">
            <v>I</v>
          </cell>
          <cell r="O626" t="str">
            <v>WEL</v>
          </cell>
          <cell r="P626" t="str">
            <v>WEL</v>
          </cell>
          <cell r="Q626" t="str">
            <v>I</v>
          </cell>
          <cell r="R626" t="str">
            <v>WEL</v>
          </cell>
          <cell r="S626" t="str">
            <v>WEL</v>
          </cell>
          <cell r="T626" t="str">
            <v>I</v>
          </cell>
          <cell r="U626" t="str">
            <v>WEL</v>
          </cell>
          <cell r="V626" t="str">
            <v>WEL</v>
          </cell>
          <cell r="W626" t="str">
            <v>I</v>
          </cell>
          <cell r="X626" t="str">
            <v>WEL</v>
          </cell>
          <cell r="Y626" t="str">
            <v>WEL</v>
          </cell>
          <cell r="Z626" t="str">
            <v>I</v>
          </cell>
          <cell r="AA626" t="str">
            <v>WEL</v>
          </cell>
          <cell r="AB626" t="str">
            <v>WEL</v>
          </cell>
        </row>
        <row r="627">
          <cell r="A627">
            <v>613</v>
          </cell>
          <cell r="B627" t="str">
            <v>Sarközi Stefanie</v>
          </cell>
          <cell r="C627" t="str">
            <v>W</v>
          </cell>
          <cell r="D627">
            <v>36156</v>
          </cell>
          <cell r="E627">
            <v>42731</v>
          </cell>
          <cell r="F627">
            <v>18</v>
          </cell>
          <cell r="I627" t="str">
            <v>SARKOSTEF</v>
          </cell>
          <cell r="J627" t="str">
            <v>W111</v>
          </cell>
          <cell r="N627" t="str">
            <v/>
          </cell>
          <cell r="O627" t="str">
            <v/>
          </cell>
          <cell r="P627" t="str">
            <v/>
          </cell>
          <cell r="Q627" t="str">
            <v/>
          </cell>
          <cell r="R627" t="str">
            <v/>
          </cell>
          <cell r="S627" t="str">
            <v/>
          </cell>
          <cell r="T627" t="str">
            <v/>
          </cell>
          <cell r="U627" t="str">
            <v/>
          </cell>
          <cell r="V627" t="str">
            <v/>
          </cell>
          <cell r="W627" t="str">
            <v/>
          </cell>
          <cell r="X627" t="str">
            <v/>
          </cell>
          <cell r="Y627" t="str">
            <v/>
          </cell>
          <cell r="Z627" t="str">
            <v>I</v>
          </cell>
          <cell r="AA627" t="str">
            <v>LAL</v>
          </cell>
          <cell r="AB627" t="str">
            <v>LAL</v>
          </cell>
        </row>
        <row r="628">
          <cell r="A628">
            <v>614</v>
          </cell>
          <cell r="B628" t="str">
            <v>Grinninger Victoria</v>
          </cell>
          <cell r="C628" t="str">
            <v>W</v>
          </cell>
          <cell r="D628">
            <v>36161</v>
          </cell>
          <cell r="E628">
            <v>42736</v>
          </cell>
          <cell r="F628">
            <v>18</v>
          </cell>
          <cell r="I628" t="str">
            <v>GRINNVICT</v>
          </cell>
          <cell r="J628" t="str">
            <v>W112</v>
          </cell>
          <cell r="N628" t="str">
            <v/>
          </cell>
          <cell r="O628" t="str">
            <v/>
          </cell>
          <cell r="P628" t="str">
            <v/>
          </cell>
          <cell r="Q628" t="str">
            <v/>
          </cell>
          <cell r="R628" t="str">
            <v/>
          </cell>
          <cell r="S628" t="str">
            <v/>
          </cell>
          <cell r="T628" t="str">
            <v/>
          </cell>
          <cell r="U628" t="str">
            <v/>
          </cell>
          <cell r="V628" t="str">
            <v/>
          </cell>
          <cell r="W628" t="str">
            <v>I</v>
          </cell>
          <cell r="X628" t="str">
            <v>LAL</v>
          </cell>
          <cell r="Y628" t="str">
            <v>LAL</v>
          </cell>
          <cell r="Z628" t="str">
            <v>I</v>
          </cell>
          <cell r="AA628" t="str">
            <v>LAL</v>
          </cell>
          <cell r="AB628" t="str">
            <v>LAL</v>
          </cell>
        </row>
        <row r="629">
          <cell r="A629">
            <v>615</v>
          </cell>
          <cell r="B629" t="str">
            <v>Schindler Florian</v>
          </cell>
          <cell r="C629" t="str">
            <v>M</v>
          </cell>
          <cell r="D629">
            <v>36151</v>
          </cell>
          <cell r="E629">
            <v>42726</v>
          </cell>
          <cell r="F629">
            <v>18</v>
          </cell>
          <cell r="I629" t="str">
            <v>SCHINFLOR</v>
          </cell>
          <cell r="J629" t="str">
            <v>M379</v>
          </cell>
          <cell r="K629">
            <v>4727</v>
          </cell>
          <cell r="N629" t="str">
            <v>I</v>
          </cell>
          <cell r="O629" t="str">
            <v>LAL</v>
          </cell>
          <cell r="P629" t="str">
            <v>LAL</v>
          </cell>
          <cell r="Q629" t="str">
            <v>I</v>
          </cell>
          <cell r="R629" t="str">
            <v>LAL</v>
          </cell>
          <cell r="S629" t="str">
            <v>LAL</v>
          </cell>
          <cell r="T629" t="str">
            <v>I</v>
          </cell>
          <cell r="U629" t="str">
            <v>LAL</v>
          </cell>
          <cell r="V629" t="str">
            <v>LAL</v>
          </cell>
          <cell r="W629" t="str">
            <v>I</v>
          </cell>
          <cell r="X629" t="str">
            <v>LAL</v>
          </cell>
          <cell r="Y629" t="str">
            <v/>
          </cell>
          <cell r="Z629" t="str">
            <v>I</v>
          </cell>
          <cell r="AA629" t="str">
            <v>LAL</v>
          </cell>
          <cell r="AB629" t="str">
            <v>LAL</v>
          </cell>
        </row>
        <row r="630">
          <cell r="A630">
            <v>616</v>
          </cell>
          <cell r="B630" t="str">
            <v>Gotthart Phillip</v>
          </cell>
          <cell r="C630" t="str">
            <v>M</v>
          </cell>
          <cell r="D630">
            <v>36061</v>
          </cell>
          <cell r="E630">
            <v>43001</v>
          </cell>
          <cell r="F630">
            <v>19</v>
          </cell>
          <cell r="I630" t="str">
            <v>GOTTHPHIL</v>
          </cell>
          <cell r="J630" t="str">
            <v>M378</v>
          </cell>
          <cell r="K630">
            <v>4702</v>
          </cell>
          <cell r="N630" t="str">
            <v>I</v>
          </cell>
          <cell r="O630" t="str">
            <v>LAL</v>
          </cell>
          <cell r="P630" t="str">
            <v>LAL</v>
          </cell>
          <cell r="Q630" t="str">
            <v>I</v>
          </cell>
          <cell r="R630" t="str">
            <v>LAL</v>
          </cell>
          <cell r="S630" t="str">
            <v>LAL</v>
          </cell>
          <cell r="T630" t="str">
            <v>I</v>
          </cell>
          <cell r="U630" t="str">
            <v>LAL</v>
          </cell>
          <cell r="V630" t="str">
            <v>LAL</v>
          </cell>
          <cell r="W630" t="str">
            <v>I</v>
          </cell>
          <cell r="X630" t="str">
            <v>LAL</v>
          </cell>
          <cell r="Y630" t="str">
            <v>KRE</v>
          </cell>
          <cell r="Z630" t="str">
            <v>I</v>
          </cell>
          <cell r="AA630" t="str">
            <v>LAL</v>
          </cell>
          <cell r="AB630" t="str">
            <v>LAL</v>
          </cell>
        </row>
        <row r="631">
          <cell r="A631">
            <v>617</v>
          </cell>
          <cell r="B631" t="str">
            <v>Aflenzer Maximilian</v>
          </cell>
          <cell r="C631" t="str">
            <v>M</v>
          </cell>
          <cell r="D631">
            <v>36249</v>
          </cell>
          <cell r="E631">
            <v>42824</v>
          </cell>
          <cell r="F631">
            <v>18</v>
          </cell>
          <cell r="I631" t="str">
            <v>AFLENMAXI</v>
          </cell>
          <cell r="J631" t="str">
            <v>M380</v>
          </cell>
          <cell r="K631">
            <v>4771</v>
          </cell>
          <cell r="N631" t="str">
            <v>I</v>
          </cell>
          <cell r="O631" t="str">
            <v>LAL</v>
          </cell>
          <cell r="P631" t="str">
            <v>LAL</v>
          </cell>
          <cell r="Q631" t="str">
            <v>I</v>
          </cell>
          <cell r="R631" t="str">
            <v>LAL</v>
          </cell>
          <cell r="S631" t="str">
            <v>LAL</v>
          </cell>
          <cell r="T631" t="str">
            <v>I</v>
          </cell>
          <cell r="U631" t="str">
            <v>LAL</v>
          </cell>
          <cell r="V631" t="str">
            <v>LAL</v>
          </cell>
          <cell r="W631" t="str">
            <v>I</v>
          </cell>
          <cell r="X631" t="str">
            <v>LAL</v>
          </cell>
          <cell r="Y631" t="str">
            <v>LAL</v>
          </cell>
          <cell r="Z631" t="str">
            <v>I</v>
          </cell>
          <cell r="AA631" t="str">
            <v>LAL</v>
          </cell>
          <cell r="AB631" t="str">
            <v>LAL</v>
          </cell>
        </row>
        <row r="632">
          <cell r="A632">
            <v>618</v>
          </cell>
          <cell r="B632" t="str">
            <v>Jenny Martin</v>
          </cell>
          <cell r="C632" t="str">
            <v>M</v>
          </cell>
          <cell r="D632">
            <v>36366</v>
          </cell>
          <cell r="E632">
            <v>42941</v>
          </cell>
          <cell r="F632">
            <v>18</v>
          </cell>
          <cell r="I632" t="str">
            <v>JENNYMART</v>
          </cell>
          <cell r="J632" t="str">
            <v>M381</v>
          </cell>
          <cell r="N632" t="str">
            <v>I</v>
          </cell>
          <cell r="O632" t="str">
            <v>LAL</v>
          </cell>
          <cell r="P632" t="str">
            <v>LAL</v>
          </cell>
          <cell r="Q632" t="str">
            <v>I</v>
          </cell>
          <cell r="R632" t="str">
            <v>LAL</v>
          </cell>
          <cell r="S632" t="str">
            <v>LAL</v>
          </cell>
          <cell r="T632" t="str">
            <v>I</v>
          </cell>
          <cell r="U632" t="str">
            <v>LAL</v>
          </cell>
          <cell r="V632" t="str">
            <v>LAL</v>
          </cell>
          <cell r="W632" t="str">
            <v>I</v>
          </cell>
          <cell r="X632" t="str">
            <v>LAL</v>
          </cell>
          <cell r="Y632" t="str">
            <v>LAL</v>
          </cell>
          <cell r="Z632" t="str">
            <v>I</v>
          </cell>
          <cell r="AA632" t="str">
            <v>LAL</v>
          </cell>
          <cell r="AB632" t="str">
            <v>LAL</v>
          </cell>
        </row>
        <row r="633">
          <cell r="A633">
            <v>619</v>
          </cell>
          <cell r="B633" t="str">
            <v>Schmid Moritz</v>
          </cell>
          <cell r="C633" t="str">
            <v>M</v>
          </cell>
          <cell r="D633">
            <v>35677</v>
          </cell>
          <cell r="E633">
            <v>42982</v>
          </cell>
          <cell r="F633">
            <v>20</v>
          </cell>
          <cell r="G633" t="str">
            <v>Korneuburg</v>
          </cell>
          <cell r="I633" t="str">
            <v>SCHMIMORI</v>
          </cell>
          <cell r="J633" t="str">
            <v>M384</v>
          </cell>
          <cell r="N633" t="str">
            <v/>
          </cell>
          <cell r="O633" t="str">
            <v/>
          </cell>
          <cell r="P633" t="str">
            <v/>
          </cell>
          <cell r="Q633" t="str">
            <v/>
          </cell>
          <cell r="R633" t="str">
            <v/>
          </cell>
          <cell r="S633" t="str">
            <v/>
          </cell>
          <cell r="T633" t="str">
            <v/>
          </cell>
          <cell r="U633" t="str">
            <v/>
          </cell>
          <cell r="V633" t="str">
            <v/>
          </cell>
          <cell r="W633" t="str">
            <v/>
          </cell>
          <cell r="X633" t="str">
            <v/>
          </cell>
          <cell r="Y633" t="str">
            <v/>
          </cell>
          <cell r="Z633" t="str">
            <v>I</v>
          </cell>
          <cell r="AA633" t="str">
            <v>LAL</v>
          </cell>
          <cell r="AB633" t="str">
            <v>LAL</v>
          </cell>
        </row>
        <row r="634">
          <cell r="A634">
            <v>620</v>
          </cell>
          <cell r="B634" t="str">
            <v>Kecskemety Marcell</v>
          </cell>
          <cell r="C634" t="str">
            <v>M</v>
          </cell>
          <cell r="D634">
            <v>34572</v>
          </cell>
          <cell r="E634">
            <v>42973</v>
          </cell>
          <cell r="F634">
            <v>23</v>
          </cell>
          <cell r="G634" t="str">
            <v>Budapest</v>
          </cell>
          <cell r="H634" t="str">
            <v>Ungarn</v>
          </cell>
          <cell r="I634" t="str">
            <v>KECSKMARC</v>
          </cell>
          <cell r="K634">
            <v>4692</v>
          </cell>
          <cell r="N634" t="str">
            <v/>
          </cell>
          <cell r="O634" t="str">
            <v/>
          </cell>
          <cell r="P634" t="str">
            <v/>
          </cell>
          <cell r="Q634" t="str">
            <v/>
          </cell>
          <cell r="R634" t="str">
            <v/>
          </cell>
          <cell r="S634" t="str">
            <v/>
          </cell>
          <cell r="T634" t="str">
            <v/>
          </cell>
          <cell r="U634" t="str">
            <v/>
          </cell>
          <cell r="V634" t="str">
            <v/>
          </cell>
          <cell r="W634" t="str">
            <v/>
          </cell>
          <cell r="X634" t="str">
            <v/>
          </cell>
          <cell r="Y634" t="str">
            <v/>
          </cell>
          <cell r="Z634" t="str">
            <v>A</v>
          </cell>
          <cell r="AA634" t="str">
            <v>MAFC</v>
          </cell>
          <cell r="AB634" t="str">
            <v>MAFC</v>
          </cell>
        </row>
        <row r="635">
          <cell r="A635">
            <v>621</v>
          </cell>
          <cell r="B635" t="str">
            <v>Feucht Markus</v>
          </cell>
          <cell r="C635" t="str">
            <v>M</v>
          </cell>
          <cell r="D635">
            <v>28777</v>
          </cell>
          <cell r="E635">
            <v>43022</v>
          </cell>
          <cell r="F635">
            <v>39</v>
          </cell>
          <cell r="I635" t="str">
            <v>FEUCHMARK</v>
          </cell>
          <cell r="K635">
            <v>3812</v>
          </cell>
          <cell r="N635" t="str">
            <v>I</v>
          </cell>
          <cell r="O635" t="str">
            <v>SVS</v>
          </cell>
          <cell r="P635" t="str">
            <v>SVS</v>
          </cell>
          <cell r="Q635" t="str">
            <v>I</v>
          </cell>
          <cell r="R635" t="str">
            <v>SVS</v>
          </cell>
          <cell r="S635" t="str">
            <v>SVS</v>
          </cell>
          <cell r="T635" t="str">
            <v>I</v>
          </cell>
          <cell r="U635" t="str">
            <v>SVS</v>
          </cell>
          <cell r="V635" t="str">
            <v>SVS</v>
          </cell>
          <cell r="W635" t="str">
            <v>I</v>
          </cell>
          <cell r="X635" t="str">
            <v>SVS</v>
          </cell>
          <cell r="Y635" t="str">
            <v>SVS</v>
          </cell>
          <cell r="Z635" t="str">
            <v>I</v>
          </cell>
          <cell r="AA635" t="str">
            <v>OMV</v>
          </cell>
          <cell r="AB635" t="str">
            <v>OMV</v>
          </cell>
        </row>
        <row r="636">
          <cell r="A636">
            <v>622</v>
          </cell>
          <cell r="B636" t="str">
            <v>Ritzer Armin</v>
          </cell>
          <cell r="C636" t="str">
            <v>M</v>
          </cell>
          <cell r="D636">
            <v>36146</v>
          </cell>
          <cell r="E636">
            <v>42721</v>
          </cell>
          <cell r="F636">
            <v>18</v>
          </cell>
          <cell r="G636" t="str">
            <v>Wörgl</v>
          </cell>
          <cell r="I636" t="str">
            <v>RITZEARMI</v>
          </cell>
          <cell r="J636" t="str">
            <v>M383</v>
          </cell>
          <cell r="K636">
            <v>4707</v>
          </cell>
          <cell r="N636" t="str">
            <v>I</v>
          </cell>
          <cell r="O636" t="str">
            <v>BHÄ</v>
          </cell>
          <cell r="P636" t="str">
            <v>BHÄ</v>
          </cell>
          <cell r="Q636" t="str">
            <v>I</v>
          </cell>
          <cell r="R636" t="str">
            <v>BHÄ</v>
          </cell>
          <cell r="S636" t="str">
            <v>BHÄ</v>
          </cell>
          <cell r="T636" t="str">
            <v>I</v>
          </cell>
          <cell r="U636" t="str">
            <v>BHÄ</v>
          </cell>
          <cell r="V636" t="str">
            <v>BHÄ</v>
          </cell>
          <cell r="W636" t="str">
            <v>I</v>
          </cell>
          <cell r="X636" t="str">
            <v>BHÄ</v>
          </cell>
          <cell r="Y636" t="str">
            <v>BHÄ</v>
          </cell>
          <cell r="Z636" t="str">
            <v>I</v>
          </cell>
          <cell r="AA636" t="str">
            <v>BHÄ</v>
          </cell>
          <cell r="AB636" t="str">
            <v>BHÄ</v>
          </cell>
        </row>
        <row r="637">
          <cell r="A637">
            <v>623</v>
          </cell>
          <cell r="B637" t="str">
            <v>Steinbrecher Sonja</v>
          </cell>
          <cell r="C637" t="str">
            <v>W</v>
          </cell>
          <cell r="D637">
            <v>25248</v>
          </cell>
          <cell r="E637">
            <v>42780</v>
          </cell>
          <cell r="F637">
            <v>48</v>
          </cell>
          <cell r="G637" t="str">
            <v>Mödling</v>
          </cell>
          <cell r="H637" t="str">
            <v>Österreich</v>
          </cell>
          <cell r="I637" t="str">
            <v>STEINSONJ</v>
          </cell>
          <cell r="K637">
            <v>3905</v>
          </cell>
          <cell r="N637" t="str">
            <v>I</v>
          </cell>
          <cell r="O637" t="str">
            <v>GIC</v>
          </cell>
          <cell r="P637" t="str">
            <v>GIC</v>
          </cell>
          <cell r="Q637" t="str">
            <v>I</v>
          </cell>
          <cell r="R637" t="str">
            <v>GIC</v>
          </cell>
          <cell r="S637" t="str">
            <v>GIC</v>
          </cell>
          <cell r="T637" t="str">
            <v>I</v>
          </cell>
          <cell r="U637" t="str">
            <v>SVS</v>
          </cell>
          <cell r="V637" t="str">
            <v>SVS</v>
          </cell>
          <cell r="W637" t="str">
            <v>I</v>
          </cell>
          <cell r="X637" t="str">
            <v>SVS</v>
          </cell>
          <cell r="Y637" t="str">
            <v>SVS</v>
          </cell>
          <cell r="Z637" t="str">
            <v>I</v>
          </cell>
          <cell r="AA637" t="str">
            <v>NW</v>
          </cell>
          <cell r="AB637" t="str">
            <v>NW </v>
          </cell>
        </row>
        <row r="638">
          <cell r="A638">
            <v>624</v>
          </cell>
          <cell r="B638" t="str">
            <v>Sporer Josef</v>
          </cell>
          <cell r="C638" t="str">
            <v>M</v>
          </cell>
          <cell r="D638">
            <v>16730</v>
          </cell>
          <cell r="E638">
            <v>43028</v>
          </cell>
          <cell r="F638">
            <v>72</v>
          </cell>
          <cell r="G638" t="str">
            <v>Seiersberg</v>
          </cell>
          <cell r="H638" t="str">
            <v>Österreich</v>
          </cell>
          <cell r="I638" t="str">
            <v>SPOREJOSE</v>
          </cell>
          <cell r="K638">
            <v>673</v>
          </cell>
          <cell r="N638" t="str">
            <v/>
          </cell>
          <cell r="O638" t="str">
            <v/>
          </cell>
          <cell r="P638" t="str">
            <v/>
          </cell>
          <cell r="Q638" t="str">
            <v/>
          </cell>
          <cell r="R638" t="str">
            <v/>
          </cell>
          <cell r="S638" t="str">
            <v/>
          </cell>
          <cell r="T638" t="str">
            <v/>
          </cell>
          <cell r="U638" t="str">
            <v/>
          </cell>
          <cell r="V638" t="str">
            <v/>
          </cell>
          <cell r="W638" t="str">
            <v>I</v>
          </cell>
          <cell r="X638" t="str">
            <v>FEL</v>
          </cell>
          <cell r="Y638" t="str">
            <v>FEL</v>
          </cell>
          <cell r="Z638" t="str">
            <v>I</v>
          </cell>
          <cell r="AA638" t="str">
            <v>FEL</v>
          </cell>
          <cell r="AB638" t="str">
            <v>FEL</v>
          </cell>
        </row>
        <row r="639">
          <cell r="A639">
            <v>625</v>
          </cell>
          <cell r="B639" t="str">
            <v>Galuska Franz</v>
          </cell>
          <cell r="C639" t="str">
            <v>M</v>
          </cell>
          <cell r="D639">
            <v>20887</v>
          </cell>
          <cell r="E639">
            <v>42802</v>
          </cell>
          <cell r="F639">
            <v>60</v>
          </cell>
          <cell r="G639" t="str">
            <v>St. Pölten</v>
          </cell>
          <cell r="H639" t="str">
            <v>Österreich</v>
          </cell>
          <cell r="I639" t="str">
            <v>GALUSFRAN</v>
          </cell>
          <cell r="K639">
            <v>1268</v>
          </cell>
          <cell r="N639" t="str">
            <v>I</v>
          </cell>
          <cell r="O639" t="str">
            <v>LOO</v>
          </cell>
          <cell r="P639" t="str">
            <v>LOO</v>
          </cell>
          <cell r="Q639" t="str">
            <v>I</v>
          </cell>
          <cell r="R639" t="str">
            <v>LOO</v>
          </cell>
          <cell r="S639" t="str">
            <v>LOO</v>
          </cell>
          <cell r="T639" t="str">
            <v>I</v>
          </cell>
          <cell r="U639" t="str">
            <v>LOO</v>
          </cell>
          <cell r="V639" t="str">
            <v>LOO</v>
          </cell>
          <cell r="W639" t="str">
            <v>I</v>
          </cell>
          <cell r="X639" t="str">
            <v>LOO</v>
          </cell>
          <cell r="Y639" t="str">
            <v>LOO</v>
          </cell>
          <cell r="Z639" t="str">
            <v>I</v>
          </cell>
          <cell r="AA639" t="str">
            <v>LOO</v>
          </cell>
          <cell r="AB639" t="str">
            <v>LOO</v>
          </cell>
        </row>
        <row r="640">
          <cell r="A640">
            <v>626</v>
          </cell>
          <cell r="B640" t="str">
            <v>Leberwurst Christian</v>
          </cell>
          <cell r="C640" t="str">
            <v>M</v>
          </cell>
          <cell r="D640">
            <v>29782</v>
          </cell>
          <cell r="E640">
            <v>42931</v>
          </cell>
          <cell r="F640">
            <v>36</v>
          </cell>
          <cell r="I640" t="str">
            <v>LEBERCHRI</v>
          </cell>
          <cell r="K640">
            <v>4659</v>
          </cell>
          <cell r="N640" t="str">
            <v>I</v>
          </cell>
          <cell r="O640" t="str">
            <v>WOL</v>
          </cell>
          <cell r="P640" t="str">
            <v>WOL</v>
          </cell>
          <cell r="Q640" t="str">
            <v>I</v>
          </cell>
          <cell r="R640" t="str">
            <v>WOL</v>
          </cell>
          <cell r="S640" t="str">
            <v>WOL</v>
          </cell>
          <cell r="T640" t="str">
            <v>I</v>
          </cell>
          <cell r="U640" t="str">
            <v>WOL</v>
          </cell>
          <cell r="V640" t="str">
            <v>WOL</v>
          </cell>
          <cell r="W640" t="str">
            <v>I</v>
          </cell>
          <cell r="X640" t="str">
            <v>WOL</v>
          </cell>
          <cell r="Y640" t="str">
            <v>WOL</v>
          </cell>
          <cell r="Z640" t="str">
            <v>I</v>
          </cell>
          <cell r="AA640" t="str">
            <v>WOL</v>
          </cell>
          <cell r="AB640" t="str">
            <v>WOL</v>
          </cell>
        </row>
        <row r="641">
          <cell r="A641">
            <v>627</v>
          </cell>
          <cell r="B641" t="str">
            <v>Abedini Alberto</v>
          </cell>
          <cell r="C641" t="str">
            <v>M</v>
          </cell>
          <cell r="D641">
            <v>25982</v>
          </cell>
          <cell r="E641">
            <v>42784</v>
          </cell>
          <cell r="F641">
            <v>46</v>
          </cell>
          <cell r="G641" t="str">
            <v>Masjed Soleyman / Iran</v>
          </cell>
          <cell r="I641" t="str">
            <v>ABEDIALBE</v>
          </cell>
          <cell r="K641">
            <v>4145</v>
          </cell>
          <cell r="N641" t="str">
            <v>I</v>
          </cell>
          <cell r="O641" t="str">
            <v>WEL</v>
          </cell>
          <cell r="P641" t="str">
            <v>WEL</v>
          </cell>
          <cell r="Q641" t="str">
            <v>I</v>
          </cell>
          <cell r="R641" t="str">
            <v>WEL</v>
          </cell>
          <cell r="S641" t="str">
            <v>WEL</v>
          </cell>
          <cell r="T641" t="str">
            <v>I</v>
          </cell>
          <cell r="U641" t="str">
            <v>WEL</v>
          </cell>
          <cell r="V641" t="str">
            <v>WEL</v>
          </cell>
          <cell r="W641" t="str">
            <v/>
          </cell>
          <cell r="X641" t="str">
            <v/>
          </cell>
          <cell r="Y641" t="str">
            <v/>
          </cell>
          <cell r="Z641" t="str">
            <v>I</v>
          </cell>
          <cell r="AA641" t="str">
            <v>VÖE</v>
          </cell>
          <cell r="AB641" t="str">
            <v>VÖE</v>
          </cell>
        </row>
        <row r="642">
          <cell r="A642">
            <v>628</v>
          </cell>
          <cell r="B642" t="str">
            <v>Ulmer-Wolf Anneliese</v>
          </cell>
          <cell r="C642" t="str">
            <v>W</v>
          </cell>
          <cell r="D642">
            <v>18035</v>
          </cell>
          <cell r="E642">
            <v>42872</v>
          </cell>
          <cell r="F642">
            <v>68</v>
          </cell>
          <cell r="I642" t="str">
            <v>ULMERANNE</v>
          </cell>
          <cell r="K642">
            <v>4667</v>
          </cell>
          <cell r="N642" t="str">
            <v>I</v>
          </cell>
          <cell r="O642" t="str">
            <v>GIC</v>
          </cell>
          <cell r="P642" t="str">
            <v>GIC</v>
          </cell>
          <cell r="Q642" t="str">
            <v>I</v>
          </cell>
          <cell r="R642" t="str">
            <v>GIC</v>
          </cell>
          <cell r="S642" t="str">
            <v>GIC</v>
          </cell>
          <cell r="T642" t="str">
            <v>I</v>
          </cell>
          <cell r="U642" t="str">
            <v>GIC</v>
          </cell>
          <cell r="V642" t="str">
            <v>GIC</v>
          </cell>
          <cell r="W642" t="str">
            <v>I</v>
          </cell>
          <cell r="X642" t="str">
            <v>GIC</v>
          </cell>
          <cell r="Y642" t="str">
            <v>GIC</v>
          </cell>
          <cell r="Z642" t="str">
            <v>I</v>
          </cell>
          <cell r="AA642" t="str">
            <v>GIC</v>
          </cell>
          <cell r="AB642" t="str">
            <v>GIC</v>
          </cell>
        </row>
        <row r="643">
          <cell r="A643">
            <v>629</v>
          </cell>
          <cell r="B643" t="str">
            <v>Ciotoi Andrei</v>
          </cell>
          <cell r="C643" t="str">
            <v>M</v>
          </cell>
          <cell r="D643">
            <v>34982</v>
          </cell>
          <cell r="E643">
            <v>43018</v>
          </cell>
          <cell r="F643">
            <v>22</v>
          </cell>
          <cell r="G643" t="str">
            <v>Suceava/Rumänien</v>
          </cell>
          <cell r="H643" t="str">
            <v>Rumänien</v>
          </cell>
          <cell r="I643" t="str">
            <v>CIOTOANDR</v>
          </cell>
          <cell r="K643">
            <v>4664</v>
          </cell>
          <cell r="N643" t="str">
            <v>G</v>
          </cell>
          <cell r="O643" t="str">
            <v>BRM</v>
          </cell>
          <cell r="P643" t="str">
            <v>BRM</v>
          </cell>
          <cell r="Q643" t="str">
            <v>G</v>
          </cell>
          <cell r="R643" t="str">
            <v>BRM</v>
          </cell>
          <cell r="S643" t="str">
            <v>BRM</v>
          </cell>
          <cell r="T643" t="str">
            <v>G</v>
          </cell>
          <cell r="U643" t="str">
            <v>BRM</v>
          </cell>
          <cell r="V643" t="str">
            <v>BRM</v>
          </cell>
          <cell r="W643" t="str">
            <v>G</v>
          </cell>
          <cell r="X643" t="str">
            <v>BRM</v>
          </cell>
          <cell r="Y643" t="str">
            <v>BRM</v>
          </cell>
          <cell r="Z643" t="str">
            <v>G</v>
          </cell>
          <cell r="AA643" t="str">
            <v>BRM</v>
          </cell>
          <cell r="AB643" t="str">
            <v>BRM</v>
          </cell>
        </row>
        <row r="644">
          <cell r="A644">
            <v>630</v>
          </cell>
          <cell r="B644" t="str">
            <v>Lau Dietmar</v>
          </cell>
          <cell r="C644" t="str">
            <v>M</v>
          </cell>
          <cell r="D644">
            <v>24798</v>
          </cell>
          <cell r="E644">
            <v>43061</v>
          </cell>
          <cell r="F644">
            <v>50</v>
          </cell>
          <cell r="I644" t="str">
            <v>LAUDIET</v>
          </cell>
          <cell r="K644">
            <v>3972</v>
          </cell>
          <cell r="N644" t="str">
            <v>I</v>
          </cell>
          <cell r="O644" t="str">
            <v>DOR</v>
          </cell>
          <cell r="P644" t="str">
            <v>DOR</v>
          </cell>
          <cell r="Q644" t="str">
            <v>I</v>
          </cell>
          <cell r="R644" t="str">
            <v>DOR</v>
          </cell>
          <cell r="S644" t="str">
            <v>DOR</v>
          </cell>
          <cell r="T644" t="str">
            <v>I</v>
          </cell>
          <cell r="U644" t="str">
            <v>DOR</v>
          </cell>
          <cell r="V644" t="str">
            <v>DOR</v>
          </cell>
          <cell r="W644" t="str">
            <v>I</v>
          </cell>
          <cell r="X644" t="str">
            <v>DOR</v>
          </cell>
          <cell r="Y644" t="str">
            <v>DOR</v>
          </cell>
          <cell r="Z644" t="str">
            <v>I</v>
          </cell>
          <cell r="AA644" t="str">
            <v>DOR</v>
          </cell>
          <cell r="AB644" t="str">
            <v>DOR</v>
          </cell>
        </row>
        <row r="645">
          <cell r="A645">
            <v>631</v>
          </cell>
          <cell r="B645" t="str">
            <v>Lenardt Matthias</v>
          </cell>
          <cell r="C645" t="str">
            <v>M</v>
          </cell>
          <cell r="D645">
            <v>33033</v>
          </cell>
          <cell r="E645">
            <v>42895</v>
          </cell>
          <cell r="F645">
            <v>27</v>
          </cell>
          <cell r="I645" t="str">
            <v>LENARMATT</v>
          </cell>
          <cell r="K645">
            <v>4666</v>
          </cell>
          <cell r="N645" t="str">
            <v>I</v>
          </cell>
          <cell r="O645" t="str">
            <v>MÖD</v>
          </cell>
          <cell r="P645" t="str">
            <v>MÖD</v>
          </cell>
          <cell r="Q645" t="str">
            <v>I</v>
          </cell>
          <cell r="R645" t="str">
            <v>MÖD</v>
          </cell>
          <cell r="S645" t="str">
            <v>MÖD</v>
          </cell>
          <cell r="T645" t="str">
            <v/>
          </cell>
          <cell r="U645" t="str">
            <v/>
          </cell>
          <cell r="V645" t="str">
            <v/>
          </cell>
          <cell r="W645" t="str">
            <v>I</v>
          </cell>
          <cell r="X645" t="str">
            <v>BAD</v>
          </cell>
          <cell r="Y645" t="str">
            <v>BAD</v>
          </cell>
          <cell r="Z645" t="str">
            <v>I</v>
          </cell>
          <cell r="AA645" t="str">
            <v>BAD</v>
          </cell>
        </row>
        <row r="646">
          <cell r="A646">
            <v>632</v>
          </cell>
          <cell r="B646" t="str">
            <v>Konrad Friedrich</v>
          </cell>
          <cell r="C646" t="str">
            <v>M</v>
          </cell>
          <cell r="D646">
            <v>24473</v>
          </cell>
          <cell r="E646">
            <v>42736</v>
          </cell>
          <cell r="F646">
            <v>50</v>
          </cell>
          <cell r="H646" t="str">
            <v>Österreich</v>
          </cell>
          <cell r="I646" t="str">
            <v>KONRAFRIE</v>
          </cell>
          <cell r="K646">
            <v>3095</v>
          </cell>
          <cell r="N646" t="str">
            <v/>
          </cell>
          <cell r="O646" t="str">
            <v/>
          </cell>
          <cell r="P646" t="str">
            <v/>
          </cell>
          <cell r="Q646" t="str">
            <v/>
          </cell>
          <cell r="R646" t="str">
            <v/>
          </cell>
          <cell r="S646" t="str">
            <v/>
          </cell>
          <cell r="T646" t="str">
            <v/>
          </cell>
          <cell r="U646" t="str">
            <v/>
          </cell>
          <cell r="V646" t="str">
            <v/>
          </cell>
          <cell r="W646" t="str">
            <v>I</v>
          </cell>
          <cell r="X646" t="str">
            <v>RAN</v>
          </cell>
          <cell r="Y646" t="str">
            <v>RAN</v>
          </cell>
          <cell r="Z646" t="str">
            <v>I</v>
          </cell>
          <cell r="AB646" t="str">
            <v>RAN</v>
          </cell>
        </row>
        <row r="647">
          <cell r="A647">
            <v>633</v>
          </cell>
          <cell r="B647" t="str">
            <v>Shen Lefei</v>
          </cell>
          <cell r="C647" t="str">
            <v>M</v>
          </cell>
          <cell r="D647">
            <v>32045</v>
          </cell>
          <cell r="E647">
            <v>43003</v>
          </cell>
          <cell r="F647">
            <v>30</v>
          </cell>
          <cell r="G647" t="str">
            <v>Shanghai, VRC</v>
          </cell>
          <cell r="I647" t="str">
            <v>SHENLEFE</v>
          </cell>
          <cell r="K647">
            <v>4663</v>
          </cell>
          <cell r="N647" t="str">
            <v>I</v>
          </cell>
          <cell r="O647" t="str">
            <v>NW</v>
          </cell>
          <cell r="P647" t="str">
            <v>NW </v>
          </cell>
          <cell r="Q647" t="str">
            <v>I</v>
          </cell>
          <cell r="R647" t="str">
            <v>NW</v>
          </cell>
          <cell r="S647" t="str">
            <v>NW </v>
          </cell>
          <cell r="T647" t="str">
            <v>I</v>
          </cell>
          <cell r="U647" t="str">
            <v>NW</v>
          </cell>
          <cell r="V647" t="str">
            <v>NW </v>
          </cell>
          <cell r="W647" t="str">
            <v>I</v>
          </cell>
          <cell r="X647" t="str">
            <v>NW</v>
          </cell>
          <cell r="Y647" t="str">
            <v>NW </v>
          </cell>
          <cell r="Z647" t="str">
            <v>I</v>
          </cell>
          <cell r="AA647" t="str">
            <v>NW</v>
          </cell>
          <cell r="AB647" t="str">
            <v>NW </v>
          </cell>
        </row>
        <row r="648">
          <cell r="A648">
            <v>634</v>
          </cell>
          <cell r="B648" t="str">
            <v>Wimmer Thomas</v>
          </cell>
          <cell r="C648" t="str">
            <v>M</v>
          </cell>
          <cell r="D648">
            <v>28955</v>
          </cell>
          <cell r="E648">
            <v>42835</v>
          </cell>
          <cell r="F648">
            <v>38</v>
          </cell>
          <cell r="G648" t="str">
            <v>Wien</v>
          </cell>
          <cell r="H648" t="str">
            <v>Österreich</v>
          </cell>
          <cell r="I648" t="str">
            <v>WIMMETHOM</v>
          </cell>
          <cell r="K648">
            <v>3858</v>
          </cell>
          <cell r="N648" t="str">
            <v>I</v>
          </cell>
          <cell r="O648" t="str">
            <v>PRE</v>
          </cell>
          <cell r="P648" t="str">
            <v>PRE</v>
          </cell>
          <cell r="Q648" t="str">
            <v>I</v>
          </cell>
          <cell r="R648" t="str">
            <v>PRE</v>
          </cell>
          <cell r="S648" t="str">
            <v>PRE</v>
          </cell>
          <cell r="T648" t="str">
            <v>I</v>
          </cell>
          <cell r="U648" t="str">
            <v>PRE</v>
          </cell>
          <cell r="V648" t="str">
            <v>PRE</v>
          </cell>
          <cell r="W648" t="str">
            <v>I</v>
          </cell>
          <cell r="X648" t="str">
            <v>PRE</v>
          </cell>
          <cell r="Y648" t="str">
            <v>PRE</v>
          </cell>
          <cell r="Z648" t="str">
            <v>I</v>
          </cell>
          <cell r="AA648" t="str">
            <v>PRE</v>
          </cell>
          <cell r="AB648" t="str">
            <v>PRE</v>
          </cell>
        </row>
        <row r="649">
          <cell r="A649">
            <v>635</v>
          </cell>
          <cell r="B649" t="str">
            <v>Maier Samuel</v>
          </cell>
          <cell r="C649" t="str">
            <v>M</v>
          </cell>
          <cell r="D649">
            <v>36436</v>
          </cell>
          <cell r="E649">
            <v>43011</v>
          </cell>
          <cell r="F649">
            <v>18</v>
          </cell>
          <cell r="G649" t="str">
            <v>Hall in Tirol</v>
          </cell>
          <cell r="H649" t="str">
            <v>Österreich</v>
          </cell>
          <cell r="I649" t="str">
            <v>MAIERSAMU</v>
          </cell>
          <cell r="J649" t="str">
            <v>M385</v>
          </cell>
          <cell r="K649">
            <v>4791</v>
          </cell>
          <cell r="N649" t="str">
            <v>I</v>
          </cell>
          <cell r="O649" t="str">
            <v>RUM</v>
          </cell>
          <cell r="P649" t="str">
            <v>RUM</v>
          </cell>
          <cell r="Q649" t="str">
            <v>I</v>
          </cell>
          <cell r="R649" t="str">
            <v>RUM</v>
          </cell>
          <cell r="S649" t="str">
            <v>RUM</v>
          </cell>
          <cell r="T649" t="str">
            <v>I</v>
          </cell>
          <cell r="U649" t="str">
            <v>RUM</v>
          </cell>
          <cell r="V649" t="str">
            <v>RUM</v>
          </cell>
          <cell r="W649" t="str">
            <v>I</v>
          </cell>
          <cell r="X649" t="str">
            <v>RUM</v>
          </cell>
          <cell r="Y649" t="str">
            <v>RUM</v>
          </cell>
          <cell r="Z649" t="str">
            <v>I</v>
          </cell>
          <cell r="AA649" t="str">
            <v>RUM</v>
          </cell>
          <cell r="AB649" t="str">
            <v>RUM</v>
          </cell>
        </row>
        <row r="650">
          <cell r="A650">
            <v>636</v>
          </cell>
          <cell r="B650" t="str">
            <v>Kottinger Selina</v>
          </cell>
          <cell r="C650" t="str">
            <v>W</v>
          </cell>
          <cell r="D650">
            <v>37176</v>
          </cell>
          <cell r="E650">
            <v>43020</v>
          </cell>
          <cell r="F650">
            <v>16</v>
          </cell>
          <cell r="G650" t="str">
            <v>Korneuburg</v>
          </cell>
          <cell r="H650" t="str">
            <v>Österreich</v>
          </cell>
          <cell r="I650" t="str">
            <v>KOTTISELI</v>
          </cell>
          <cell r="J650" t="str">
            <v>W115</v>
          </cell>
          <cell r="N650" t="str">
            <v>I</v>
          </cell>
          <cell r="O650" t="str">
            <v>GIC</v>
          </cell>
          <cell r="P650" t="str">
            <v>GIC</v>
          </cell>
          <cell r="Q650" t="str">
            <v>I</v>
          </cell>
          <cell r="R650" t="str">
            <v>GIC</v>
          </cell>
          <cell r="S650" t="str">
            <v>GIC</v>
          </cell>
          <cell r="T650" t="str">
            <v>I</v>
          </cell>
          <cell r="U650" t="str">
            <v>GIC</v>
          </cell>
          <cell r="V650" t="str">
            <v>GIC</v>
          </cell>
          <cell r="W650" t="str">
            <v>I</v>
          </cell>
          <cell r="X650" t="str">
            <v>GIC</v>
          </cell>
          <cell r="Y650" t="str">
            <v>GIC</v>
          </cell>
          <cell r="Z650" t="str">
            <v>I</v>
          </cell>
          <cell r="AA650" t="str">
            <v>GIC</v>
          </cell>
          <cell r="AB650" t="str">
            <v>GIC</v>
          </cell>
        </row>
        <row r="651">
          <cell r="A651">
            <v>637</v>
          </cell>
          <cell r="B651" t="str">
            <v>Falb Pia</v>
          </cell>
          <cell r="C651" t="str">
            <v>W</v>
          </cell>
          <cell r="D651">
            <v>37018</v>
          </cell>
          <cell r="E651">
            <v>42862</v>
          </cell>
          <cell r="F651">
            <v>16</v>
          </cell>
          <cell r="G651" t="str">
            <v>Tulln</v>
          </cell>
          <cell r="H651" t="str">
            <v>Österreich</v>
          </cell>
          <cell r="I651" t="str">
            <v>FALBPIA</v>
          </cell>
          <cell r="J651" t="str">
            <v>W114</v>
          </cell>
          <cell r="N651" t="str">
            <v>I</v>
          </cell>
          <cell r="O651" t="str">
            <v>GIC</v>
          </cell>
          <cell r="P651" t="str">
            <v>GIC</v>
          </cell>
          <cell r="Q651" t="str">
            <v>I</v>
          </cell>
          <cell r="R651" t="str">
            <v>GIC</v>
          </cell>
          <cell r="S651" t="str">
            <v>GIC</v>
          </cell>
          <cell r="T651" t="str">
            <v>I</v>
          </cell>
          <cell r="U651" t="str">
            <v>GIC</v>
          </cell>
          <cell r="V651" t="str">
            <v>GIC</v>
          </cell>
          <cell r="W651" t="str">
            <v>I</v>
          </cell>
          <cell r="X651" t="str">
            <v>GIC</v>
          </cell>
          <cell r="Y651" t="str">
            <v>GIC</v>
          </cell>
          <cell r="Z651" t="str">
            <v>I</v>
          </cell>
          <cell r="AA651" t="str">
            <v>GIC</v>
          </cell>
          <cell r="AB651" t="str">
            <v>GIC</v>
          </cell>
        </row>
        <row r="652">
          <cell r="A652">
            <v>638</v>
          </cell>
          <cell r="B652" t="str">
            <v>Fantner Robert</v>
          </cell>
          <cell r="C652" t="str">
            <v>M</v>
          </cell>
          <cell r="D652">
            <v>37171</v>
          </cell>
          <cell r="E652">
            <v>43015</v>
          </cell>
          <cell r="F652">
            <v>16</v>
          </cell>
          <cell r="G652" t="str">
            <v>Wien</v>
          </cell>
          <cell r="H652" t="str">
            <v>Österreich</v>
          </cell>
          <cell r="I652" t="str">
            <v>FANTNROBE</v>
          </cell>
          <cell r="J652" t="str">
            <v>M386</v>
          </cell>
          <cell r="N652" t="str">
            <v>I</v>
          </cell>
          <cell r="O652" t="str">
            <v>GOL</v>
          </cell>
          <cell r="P652" t="str">
            <v>GOL</v>
          </cell>
          <cell r="Q652" t="str">
            <v>I</v>
          </cell>
          <cell r="R652" t="str">
            <v>GOL</v>
          </cell>
          <cell r="S652" t="str">
            <v>GOL</v>
          </cell>
          <cell r="T652" t="str">
            <v>I</v>
          </cell>
          <cell r="U652" t="str">
            <v>GOL</v>
          </cell>
          <cell r="V652" t="str">
            <v>GOL</v>
          </cell>
          <cell r="W652" t="str">
            <v>I</v>
          </cell>
          <cell r="X652" t="str">
            <v>GOL</v>
          </cell>
          <cell r="Y652" t="str">
            <v>GOL</v>
          </cell>
          <cell r="Z652" t="str">
            <v>I</v>
          </cell>
          <cell r="AA652" t="str">
            <v>GOL</v>
          </cell>
          <cell r="AB652" t="str">
            <v>GOL</v>
          </cell>
        </row>
        <row r="653">
          <cell r="A653">
            <v>639</v>
          </cell>
          <cell r="B653" t="str">
            <v>Fantner Markus</v>
          </cell>
          <cell r="C653" t="str">
            <v>M</v>
          </cell>
          <cell r="D653">
            <v>37596</v>
          </cell>
          <cell r="E653">
            <v>43075</v>
          </cell>
          <cell r="F653">
            <v>15</v>
          </cell>
          <cell r="G653" t="str">
            <v>Wien</v>
          </cell>
          <cell r="H653" t="str">
            <v>Österreich</v>
          </cell>
          <cell r="I653" t="str">
            <v>FANTNMARK</v>
          </cell>
          <cell r="J653" t="str">
            <v>M387</v>
          </cell>
          <cell r="N653" t="str">
            <v>I</v>
          </cell>
          <cell r="O653" t="str">
            <v>GOL</v>
          </cell>
          <cell r="P653" t="str">
            <v>GOL</v>
          </cell>
          <cell r="Q653" t="str">
            <v>I</v>
          </cell>
          <cell r="R653" t="str">
            <v>GOL</v>
          </cell>
          <cell r="S653" t="str">
            <v>GOL</v>
          </cell>
          <cell r="T653" t="str">
            <v>I</v>
          </cell>
          <cell r="U653" t="str">
            <v>GOL</v>
          </cell>
          <cell r="V653" t="str">
            <v>GOL</v>
          </cell>
          <cell r="W653" t="str">
            <v>I</v>
          </cell>
          <cell r="X653" t="str">
            <v>GOL</v>
          </cell>
          <cell r="Y653" t="str">
            <v>GOL</v>
          </cell>
          <cell r="Z653" t="str">
            <v>I</v>
          </cell>
          <cell r="AA653" t="str">
            <v>GOL</v>
          </cell>
          <cell r="AB653" t="str">
            <v>GOL</v>
          </cell>
        </row>
        <row r="654">
          <cell r="A654">
            <v>640</v>
          </cell>
          <cell r="B654" t="str">
            <v>Wielander Mommo</v>
          </cell>
          <cell r="C654" t="str">
            <v>M</v>
          </cell>
          <cell r="D654">
            <v>36585</v>
          </cell>
          <cell r="E654">
            <v>42795</v>
          </cell>
          <cell r="F654">
            <v>17</v>
          </cell>
          <cell r="G654" t="str">
            <v>Tulln</v>
          </cell>
          <cell r="H654" t="str">
            <v>Österreich</v>
          </cell>
          <cell r="I654" t="str">
            <v>WIELAMOMM</v>
          </cell>
          <cell r="J654" t="str">
            <v>M399</v>
          </cell>
          <cell r="N654" t="str">
            <v>I</v>
          </cell>
          <cell r="O654" t="str">
            <v>LAL</v>
          </cell>
          <cell r="P654" t="str">
            <v>LAL</v>
          </cell>
          <cell r="Q654" t="str">
            <v>I</v>
          </cell>
          <cell r="R654" t="str">
            <v>LAL</v>
          </cell>
          <cell r="S654" t="str">
            <v>LAL</v>
          </cell>
          <cell r="T654" t="str">
            <v>I</v>
          </cell>
          <cell r="U654" t="str">
            <v>LAL</v>
          </cell>
          <cell r="V654" t="str">
            <v>LAL</v>
          </cell>
          <cell r="W654" t="str">
            <v>I</v>
          </cell>
          <cell r="X654" t="str">
            <v>LAL</v>
          </cell>
          <cell r="Y654" t="str">
            <v>LAL</v>
          </cell>
          <cell r="Z654" t="str">
            <v>I</v>
          </cell>
          <cell r="AA654" t="str">
            <v>LAL</v>
          </cell>
          <cell r="AB654" t="str">
            <v>LAL</v>
          </cell>
        </row>
        <row r="655">
          <cell r="A655">
            <v>641</v>
          </cell>
          <cell r="B655" t="str">
            <v>Iliyasov Ibragim</v>
          </cell>
          <cell r="C655" t="str">
            <v>M</v>
          </cell>
          <cell r="D655">
            <v>36847</v>
          </cell>
          <cell r="E655">
            <v>43056</v>
          </cell>
          <cell r="F655">
            <v>17</v>
          </cell>
          <cell r="G655" t="str">
            <v>Urus-Martan</v>
          </cell>
          <cell r="H655" t="str">
            <v>Russische Föderation / Tschetschnische Rep.</v>
          </cell>
          <cell r="I655" t="str">
            <v>ILIYAIBRA</v>
          </cell>
          <cell r="J655" t="str">
            <v>M389</v>
          </cell>
          <cell r="K655">
            <v>4839</v>
          </cell>
          <cell r="N655" t="str">
            <v>G</v>
          </cell>
          <cell r="O655" t="str">
            <v>PSV</v>
          </cell>
          <cell r="P655" t="str">
            <v>PSV</v>
          </cell>
          <cell r="Q655" t="str">
            <v>G</v>
          </cell>
          <cell r="R655" t="str">
            <v>PSV</v>
          </cell>
          <cell r="S655" t="str">
            <v>PSV</v>
          </cell>
          <cell r="T655" t="str">
            <v>G</v>
          </cell>
          <cell r="U655" t="str">
            <v>PSV</v>
          </cell>
          <cell r="V655" t="str">
            <v>PSV</v>
          </cell>
          <cell r="W655" t="str">
            <v>G</v>
          </cell>
          <cell r="X655" t="str">
            <v>PSV</v>
          </cell>
          <cell r="Y655" t="str">
            <v>PSV</v>
          </cell>
          <cell r="Z655" t="str">
            <v>G</v>
          </cell>
          <cell r="AA655" t="str">
            <v>PSV</v>
          </cell>
          <cell r="AB655" t="str">
            <v>PSV</v>
          </cell>
        </row>
        <row r="656">
          <cell r="A656">
            <v>642</v>
          </cell>
          <cell r="B656" t="str">
            <v>Iliyasov Jusup</v>
          </cell>
          <cell r="C656" t="str">
            <v>M</v>
          </cell>
          <cell r="D656">
            <v>35622</v>
          </cell>
          <cell r="E656">
            <v>42927</v>
          </cell>
          <cell r="F656">
            <v>20</v>
          </cell>
          <cell r="G656" t="str">
            <v>Urus-Martan</v>
          </cell>
          <cell r="H656" t="str">
            <v>Russische Föderation / Tschetschnische Rep.</v>
          </cell>
          <cell r="I656" t="str">
            <v>ILIYAJUSU</v>
          </cell>
          <cell r="K656">
            <v>4695</v>
          </cell>
          <cell r="N656" t="str">
            <v>G</v>
          </cell>
          <cell r="O656" t="str">
            <v>PSV</v>
          </cell>
          <cell r="P656" t="str">
            <v>PSV</v>
          </cell>
          <cell r="Q656" t="str">
            <v>G</v>
          </cell>
          <cell r="R656" t="str">
            <v>PSV</v>
          </cell>
          <cell r="S656" t="str">
            <v>PSV</v>
          </cell>
          <cell r="T656" t="str">
            <v>G</v>
          </cell>
          <cell r="U656" t="str">
            <v>PSV</v>
          </cell>
          <cell r="V656" t="str">
            <v>PSV</v>
          </cell>
          <cell r="W656" t="str">
            <v>G</v>
          </cell>
          <cell r="X656" t="str">
            <v>PSV</v>
          </cell>
          <cell r="Y656" t="str">
            <v>PSV</v>
          </cell>
          <cell r="Z656" t="str">
            <v>G</v>
          </cell>
          <cell r="AA656" t="str">
            <v>PSV</v>
          </cell>
          <cell r="AB656" t="str">
            <v>PSV</v>
          </cell>
        </row>
        <row r="657">
          <cell r="A657">
            <v>643</v>
          </cell>
          <cell r="B657" t="str">
            <v>El Rashidy Mohamed</v>
          </cell>
          <cell r="C657" t="str">
            <v>M</v>
          </cell>
          <cell r="D657">
            <v>33373</v>
          </cell>
          <cell r="E657">
            <v>42870</v>
          </cell>
          <cell r="F657">
            <v>26</v>
          </cell>
          <cell r="G657" t="str">
            <v>El Buheira/Ägypten</v>
          </cell>
          <cell r="H657" t="str">
            <v>Ägypten</v>
          </cell>
          <cell r="I657" t="str">
            <v>ELRASMOHA</v>
          </cell>
          <cell r="K657">
            <v>4670</v>
          </cell>
          <cell r="N657" t="str">
            <v/>
          </cell>
          <cell r="O657" t="str">
            <v/>
          </cell>
          <cell r="P657" t="str">
            <v/>
          </cell>
          <cell r="Q657" t="str">
            <v/>
          </cell>
          <cell r="R657" t="str">
            <v/>
          </cell>
          <cell r="S657" t="str">
            <v/>
          </cell>
          <cell r="T657" t="str">
            <v/>
          </cell>
          <cell r="U657" t="str">
            <v/>
          </cell>
          <cell r="V657" t="str">
            <v/>
          </cell>
          <cell r="W657" t="str">
            <v>I</v>
          </cell>
          <cell r="X657" t="str">
            <v>PSV</v>
          </cell>
          <cell r="Y657" t="str">
            <v>NW </v>
          </cell>
          <cell r="Z657" t="str">
            <v>I</v>
          </cell>
          <cell r="AA657" t="str">
            <v>PSV</v>
          </cell>
          <cell r="AB657" t="str">
            <v>PSV</v>
          </cell>
        </row>
        <row r="658">
          <cell r="A658">
            <v>644</v>
          </cell>
          <cell r="B658" t="str">
            <v>Schwarzschachner Phillip</v>
          </cell>
          <cell r="C658" t="str">
            <v>M</v>
          </cell>
          <cell r="D658">
            <v>33940</v>
          </cell>
          <cell r="E658">
            <v>43071</v>
          </cell>
          <cell r="F658">
            <v>25</v>
          </cell>
          <cell r="G658" t="str">
            <v>Wien</v>
          </cell>
          <cell r="H658" t="str">
            <v>Österreich</v>
          </cell>
          <cell r="I658" t="str">
            <v>SCHWRPHIL</v>
          </cell>
          <cell r="K658">
            <v>4471</v>
          </cell>
          <cell r="N658" t="str">
            <v>I</v>
          </cell>
          <cell r="O658" t="str">
            <v>PSV</v>
          </cell>
          <cell r="P658" t="str">
            <v>PSV</v>
          </cell>
          <cell r="Q658" t="str">
            <v>I</v>
          </cell>
          <cell r="R658" t="str">
            <v>PSV</v>
          </cell>
          <cell r="S658" t="str">
            <v>PSV</v>
          </cell>
          <cell r="T658" t="str">
            <v>I</v>
          </cell>
          <cell r="U658" t="str">
            <v>PSV</v>
          </cell>
          <cell r="V658" t="str">
            <v>PSV</v>
          </cell>
          <cell r="W658" t="str">
            <v>I</v>
          </cell>
          <cell r="X658" t="str">
            <v>PSV</v>
          </cell>
          <cell r="Y658" t="str">
            <v>PSV</v>
          </cell>
          <cell r="Z658" t="str">
            <v>I</v>
          </cell>
          <cell r="AA658" t="str">
            <v>PSV</v>
          </cell>
          <cell r="AB658" t="str">
            <v>PSV</v>
          </cell>
        </row>
        <row r="659">
          <cell r="A659">
            <v>645</v>
          </cell>
          <cell r="B659" t="str">
            <v>Martirosyan Harutyun</v>
          </cell>
          <cell r="C659" t="str">
            <v>M</v>
          </cell>
          <cell r="D659">
            <v>32591</v>
          </cell>
          <cell r="E659">
            <v>42818</v>
          </cell>
          <cell r="F659">
            <v>28</v>
          </cell>
          <cell r="G659" t="str">
            <v>Etschmiatzin/Armenien</v>
          </cell>
          <cell r="H659" t="str">
            <v>Armenien</v>
          </cell>
          <cell r="I659" t="str">
            <v>MARTIHARU</v>
          </cell>
          <cell r="K659">
            <v>4668</v>
          </cell>
          <cell r="N659" t="str">
            <v/>
          </cell>
          <cell r="O659" t="str">
            <v/>
          </cell>
          <cell r="P659" t="str">
            <v/>
          </cell>
          <cell r="Q659" t="str">
            <v/>
          </cell>
          <cell r="R659" t="str">
            <v/>
          </cell>
          <cell r="S659" t="str">
            <v/>
          </cell>
          <cell r="T659" t="str">
            <v>G</v>
          </cell>
          <cell r="U659" t="str">
            <v/>
          </cell>
          <cell r="V659" t="str">
            <v/>
          </cell>
          <cell r="W659" t="str">
            <v>G</v>
          </cell>
          <cell r="X659" t="str">
            <v>PSV</v>
          </cell>
          <cell r="Y659" t="str">
            <v>NW </v>
          </cell>
          <cell r="Z659" t="str">
            <v>G</v>
          </cell>
          <cell r="AA659" t="str">
            <v>PSV</v>
          </cell>
          <cell r="AB659" t="str">
            <v>PSV</v>
          </cell>
        </row>
        <row r="660">
          <cell r="A660">
            <v>646</v>
          </cell>
          <cell r="B660" t="str">
            <v>Neuhauser Siegfried</v>
          </cell>
          <cell r="C660" t="str">
            <v>M</v>
          </cell>
          <cell r="D660">
            <v>34004</v>
          </cell>
          <cell r="E660">
            <v>42770</v>
          </cell>
          <cell r="F660">
            <v>24</v>
          </cell>
          <cell r="G660" t="str">
            <v>Melk</v>
          </cell>
          <cell r="H660" t="str">
            <v>Österreich</v>
          </cell>
          <cell r="I660" t="str">
            <v>NEUHASIEG</v>
          </cell>
          <cell r="K660">
            <v>4696</v>
          </cell>
          <cell r="N660" t="str">
            <v>I</v>
          </cell>
          <cell r="O660" t="str">
            <v>LOO</v>
          </cell>
          <cell r="P660" t="str">
            <v>LOO</v>
          </cell>
          <cell r="Q660" t="str">
            <v>I</v>
          </cell>
          <cell r="R660" t="str">
            <v>LOO</v>
          </cell>
          <cell r="S660" t="str">
            <v>LOO</v>
          </cell>
          <cell r="T660" t="str">
            <v>I</v>
          </cell>
          <cell r="U660" t="str">
            <v>LOO</v>
          </cell>
          <cell r="V660" t="str">
            <v>LOO</v>
          </cell>
          <cell r="W660" t="str">
            <v>I</v>
          </cell>
          <cell r="X660" t="str">
            <v>LOO</v>
          </cell>
          <cell r="Y660" t="str">
            <v>LOO</v>
          </cell>
          <cell r="Z660" t="str">
            <v>I</v>
          </cell>
          <cell r="AA660" t="str">
            <v>LOO</v>
          </cell>
          <cell r="AB660" t="str">
            <v>LOO</v>
          </cell>
        </row>
        <row r="661">
          <cell r="A661">
            <v>647</v>
          </cell>
          <cell r="B661" t="str">
            <v>Wöhrle Philipp</v>
          </cell>
          <cell r="C661" t="str">
            <v>M</v>
          </cell>
          <cell r="D661">
            <v>31320</v>
          </cell>
          <cell r="E661">
            <v>43008</v>
          </cell>
          <cell r="F661">
            <v>32</v>
          </cell>
          <cell r="G661" t="str">
            <v>Würzburg</v>
          </cell>
          <cell r="H661" t="str">
            <v>Deutschland</v>
          </cell>
          <cell r="I661" t="str">
            <v>WÖHRLPHIL</v>
          </cell>
          <cell r="K661">
            <v>4662</v>
          </cell>
          <cell r="N661" t="str">
            <v/>
          </cell>
          <cell r="O661" t="str">
            <v/>
          </cell>
          <cell r="P661" t="str">
            <v/>
          </cell>
          <cell r="Q661" t="str">
            <v/>
          </cell>
          <cell r="R661" t="str">
            <v/>
          </cell>
          <cell r="S661" t="str">
            <v/>
          </cell>
          <cell r="T661" t="str">
            <v>G</v>
          </cell>
          <cell r="U661" t="str">
            <v/>
          </cell>
          <cell r="V661" t="str">
            <v/>
          </cell>
          <cell r="W661" t="str">
            <v>G</v>
          </cell>
          <cell r="X661" t="str">
            <v>EIW</v>
          </cell>
          <cell r="Y661" t="str">
            <v>EIW</v>
          </cell>
          <cell r="Z661" t="str">
            <v>G</v>
          </cell>
          <cell r="AA661" t="str">
            <v>EIW</v>
          </cell>
          <cell r="AB661" t="str">
            <v>EIW</v>
          </cell>
        </row>
        <row r="662">
          <cell r="A662">
            <v>648</v>
          </cell>
          <cell r="B662" t="str">
            <v>Pöttinger Marcel</v>
          </cell>
          <cell r="C662" t="str">
            <v>M</v>
          </cell>
          <cell r="D662">
            <v>35711</v>
          </cell>
          <cell r="E662">
            <v>43016</v>
          </cell>
          <cell r="F662">
            <v>20</v>
          </cell>
          <cell r="G662" t="str">
            <v>Wien</v>
          </cell>
          <cell r="H662" t="str">
            <v>Österreich</v>
          </cell>
          <cell r="I662" t="str">
            <v>PÖTTIMARC</v>
          </cell>
          <cell r="K662">
            <v>4700</v>
          </cell>
          <cell r="N662" t="str">
            <v>I</v>
          </cell>
          <cell r="O662" t="str">
            <v>GIC</v>
          </cell>
          <cell r="P662" t="str">
            <v>GIC</v>
          </cell>
          <cell r="Q662" t="str">
            <v>I</v>
          </cell>
          <cell r="R662" t="str">
            <v>GIC</v>
          </cell>
          <cell r="S662" t="str">
            <v>HAR</v>
          </cell>
          <cell r="T662" t="str">
            <v>I</v>
          </cell>
          <cell r="U662" t="str">
            <v>GIC</v>
          </cell>
          <cell r="V662" t="str">
            <v>GIC</v>
          </cell>
          <cell r="W662" t="str">
            <v>I</v>
          </cell>
          <cell r="X662" t="str">
            <v>GIC</v>
          </cell>
          <cell r="Y662" t="str">
            <v>GIC</v>
          </cell>
          <cell r="Z662" t="str">
            <v>I</v>
          </cell>
          <cell r="AA662" t="str">
            <v>GIC</v>
          </cell>
          <cell r="AB662" t="str">
            <v>GIC</v>
          </cell>
        </row>
        <row r="663">
          <cell r="A663">
            <v>649</v>
          </cell>
          <cell r="B663" t="str">
            <v>Pöttinger Mario</v>
          </cell>
          <cell r="C663" t="str">
            <v>M</v>
          </cell>
          <cell r="D663">
            <v>35711</v>
          </cell>
          <cell r="E663">
            <v>43016</v>
          </cell>
          <cell r="F663">
            <v>20</v>
          </cell>
          <cell r="G663" t="str">
            <v>Wien</v>
          </cell>
          <cell r="H663" t="str">
            <v>Österreich</v>
          </cell>
          <cell r="I663" t="str">
            <v>PÖTTIMARI</v>
          </cell>
          <cell r="K663">
            <v>4699</v>
          </cell>
          <cell r="N663" t="str">
            <v>I</v>
          </cell>
          <cell r="O663" t="str">
            <v>GIC</v>
          </cell>
          <cell r="P663" t="str">
            <v>GIC</v>
          </cell>
          <cell r="Q663" t="str">
            <v>I</v>
          </cell>
          <cell r="R663" t="str">
            <v>GIC</v>
          </cell>
          <cell r="S663" t="str">
            <v>HAR</v>
          </cell>
          <cell r="T663" t="str">
            <v>I</v>
          </cell>
          <cell r="U663" t="str">
            <v>GIC</v>
          </cell>
          <cell r="V663" t="str">
            <v>GIC</v>
          </cell>
          <cell r="W663" t="str">
            <v>I</v>
          </cell>
          <cell r="X663" t="str">
            <v>GIC</v>
          </cell>
          <cell r="Y663" t="str">
            <v>GIC</v>
          </cell>
          <cell r="Z663" t="str">
            <v>I</v>
          </cell>
          <cell r="AA663" t="str">
            <v>GIC</v>
          </cell>
          <cell r="AB663" t="str">
            <v>GIC</v>
          </cell>
        </row>
        <row r="664">
          <cell r="A664">
            <v>650</v>
          </cell>
          <cell r="B664" t="str">
            <v>Haller Katharina</v>
          </cell>
          <cell r="C664" t="str">
            <v>W</v>
          </cell>
          <cell r="D664">
            <v>34747</v>
          </cell>
          <cell r="E664">
            <v>42783</v>
          </cell>
          <cell r="F664">
            <v>22</v>
          </cell>
          <cell r="G664" t="str">
            <v>Korneuburg</v>
          </cell>
          <cell r="H664" t="str">
            <v>Österreich</v>
          </cell>
          <cell r="I664" t="str">
            <v>HALLEKATH</v>
          </cell>
          <cell r="K664">
            <v>4698</v>
          </cell>
          <cell r="N664" t="str">
            <v>I</v>
          </cell>
          <cell r="O664" t="str">
            <v>GIC</v>
          </cell>
          <cell r="P664" t="str">
            <v>GIC</v>
          </cell>
          <cell r="Q664" t="str">
            <v>I</v>
          </cell>
          <cell r="R664" t="str">
            <v>GIC</v>
          </cell>
          <cell r="S664" t="str">
            <v>GIC</v>
          </cell>
          <cell r="T664" t="str">
            <v>I</v>
          </cell>
          <cell r="U664" t="str">
            <v>GIC</v>
          </cell>
          <cell r="V664" t="str">
            <v>GIC</v>
          </cell>
          <cell r="W664" t="str">
            <v>I</v>
          </cell>
          <cell r="X664" t="str">
            <v>GIC</v>
          </cell>
          <cell r="Y664" t="str">
            <v>GIC</v>
          </cell>
          <cell r="Z664" t="str">
            <v>I</v>
          </cell>
          <cell r="AA664" t="str">
            <v>GIC</v>
          </cell>
          <cell r="AB664" t="str">
            <v>GIC</v>
          </cell>
        </row>
        <row r="665">
          <cell r="A665">
            <v>651</v>
          </cell>
          <cell r="B665" t="str">
            <v>Siebenhandel Jakob</v>
          </cell>
          <cell r="C665" t="str">
            <v>M</v>
          </cell>
          <cell r="D665">
            <v>34707</v>
          </cell>
          <cell r="E665">
            <v>42743</v>
          </cell>
          <cell r="F665">
            <v>22</v>
          </cell>
          <cell r="G665" t="str">
            <v>Melk</v>
          </cell>
          <cell r="H665" t="str">
            <v>Österreich</v>
          </cell>
          <cell r="I665" t="str">
            <v>SIEBEJAKO</v>
          </cell>
          <cell r="K665">
            <v>4660</v>
          </cell>
          <cell r="N665" t="str">
            <v>I</v>
          </cell>
          <cell r="O665" t="str">
            <v>MEL</v>
          </cell>
          <cell r="P665" t="str">
            <v>MEL</v>
          </cell>
          <cell r="Q665" t="str">
            <v>I</v>
          </cell>
          <cell r="R665" t="str">
            <v>MEL</v>
          </cell>
          <cell r="S665" t="str">
            <v>MEL</v>
          </cell>
          <cell r="T665" t="str">
            <v>I</v>
          </cell>
          <cell r="U665" t="str">
            <v>MEL</v>
          </cell>
          <cell r="V665" t="str">
            <v>MEL</v>
          </cell>
          <cell r="W665" t="str">
            <v>I</v>
          </cell>
          <cell r="X665" t="str">
            <v>MEL</v>
          </cell>
          <cell r="Y665" t="str">
            <v>MEL</v>
          </cell>
          <cell r="Z665" t="str">
            <v>I</v>
          </cell>
          <cell r="AA665" t="str">
            <v>MEL</v>
          </cell>
          <cell r="AB665" t="str">
            <v>MEL</v>
          </cell>
        </row>
        <row r="666">
          <cell r="A666">
            <v>652</v>
          </cell>
          <cell r="B666" t="str">
            <v>Leitner Alexander</v>
          </cell>
          <cell r="C666" t="str">
            <v>M</v>
          </cell>
          <cell r="D666">
            <v>37351</v>
          </cell>
          <cell r="E666">
            <v>42830</v>
          </cell>
          <cell r="F666">
            <v>15</v>
          </cell>
          <cell r="G666" t="str">
            <v>Kufstein</v>
          </cell>
          <cell r="H666" t="str">
            <v>Österreich</v>
          </cell>
          <cell r="I666" t="str">
            <v>LEITNALEX</v>
          </cell>
          <cell r="J666" t="str">
            <v>M392</v>
          </cell>
          <cell r="N666" t="str">
            <v>I</v>
          </cell>
          <cell r="O666" t="str">
            <v>BHÄ</v>
          </cell>
          <cell r="P666" t="str">
            <v>BHÄ</v>
          </cell>
          <cell r="Q666" t="str">
            <v>I</v>
          </cell>
          <cell r="R666" t="str">
            <v>BHÄ</v>
          </cell>
          <cell r="S666" t="str">
            <v>BHÄ</v>
          </cell>
          <cell r="T666" t="str">
            <v>I</v>
          </cell>
          <cell r="U666" t="str">
            <v>BHÄ</v>
          </cell>
          <cell r="V666" t="str">
            <v>BHÄ</v>
          </cell>
          <cell r="W666" t="str">
            <v>I</v>
          </cell>
          <cell r="X666" t="str">
            <v>BHÄ</v>
          </cell>
          <cell r="Y666" t="str">
            <v>BHÄ</v>
          </cell>
          <cell r="Z666" t="str">
            <v>I</v>
          </cell>
          <cell r="AA666" t="str">
            <v>BHÄ</v>
          </cell>
          <cell r="AB666" t="str">
            <v>BHÄ</v>
          </cell>
        </row>
        <row r="667">
          <cell r="A667">
            <v>653</v>
          </cell>
          <cell r="B667" t="str">
            <v>Gratt Thomas</v>
          </cell>
          <cell r="C667" t="str">
            <v>M</v>
          </cell>
          <cell r="D667">
            <v>37196</v>
          </cell>
          <cell r="E667">
            <v>43040</v>
          </cell>
          <cell r="F667">
            <v>16</v>
          </cell>
          <cell r="G667" t="str">
            <v>Kufstein</v>
          </cell>
          <cell r="H667" t="str">
            <v>Österreich</v>
          </cell>
          <cell r="I667" t="str">
            <v>GRATTTHOM</v>
          </cell>
          <cell r="J667" t="str">
            <v>M391</v>
          </cell>
          <cell r="K667">
            <v>4909</v>
          </cell>
          <cell r="N667" t="str">
            <v>I</v>
          </cell>
          <cell r="O667" t="str">
            <v>BHÄ</v>
          </cell>
          <cell r="P667" t="str">
            <v>BHÄ</v>
          </cell>
          <cell r="Q667" t="str">
            <v>I</v>
          </cell>
          <cell r="R667" t="str">
            <v>BHÄ</v>
          </cell>
          <cell r="S667" t="str">
            <v>BHÄ</v>
          </cell>
          <cell r="T667" t="str">
            <v>I</v>
          </cell>
          <cell r="U667" t="str">
            <v>BHÄ</v>
          </cell>
          <cell r="V667" t="str">
            <v>BHÄ</v>
          </cell>
          <cell r="W667" t="str">
            <v>I</v>
          </cell>
          <cell r="X667" t="str">
            <v>BHÄ</v>
          </cell>
          <cell r="Y667" t="str">
            <v>BHÄ</v>
          </cell>
          <cell r="Z667" t="str">
            <v>I</v>
          </cell>
          <cell r="AA667" t="str">
            <v>BHÄ</v>
          </cell>
          <cell r="AB667" t="str">
            <v>BHÄ</v>
          </cell>
        </row>
        <row r="668">
          <cell r="A668">
            <v>654</v>
          </cell>
          <cell r="B668" t="str">
            <v>Unterpertinger Felix</v>
          </cell>
          <cell r="C668" t="str">
            <v>M</v>
          </cell>
          <cell r="D668">
            <v>37110</v>
          </cell>
          <cell r="E668">
            <v>42954</v>
          </cell>
          <cell r="F668">
            <v>16</v>
          </cell>
          <cell r="G668" t="str">
            <v>Kufstein</v>
          </cell>
          <cell r="H668" t="str">
            <v>Österreich</v>
          </cell>
          <cell r="I668" t="str">
            <v>UNTERFELI</v>
          </cell>
          <cell r="J668" t="str">
            <v>M390</v>
          </cell>
          <cell r="N668" t="str">
            <v>I</v>
          </cell>
          <cell r="O668" t="str">
            <v>BHÄ</v>
          </cell>
          <cell r="P668" t="str">
            <v>BHÄ</v>
          </cell>
          <cell r="Q668" t="str">
            <v>I</v>
          </cell>
          <cell r="R668" t="str">
            <v>BHÄ</v>
          </cell>
          <cell r="S668" t="str">
            <v>BHÄ</v>
          </cell>
          <cell r="T668" t="str">
            <v>I</v>
          </cell>
          <cell r="U668" t="str">
            <v>BHÄ</v>
          </cell>
          <cell r="V668" t="str">
            <v>BHÄ</v>
          </cell>
          <cell r="W668" t="str">
            <v>I</v>
          </cell>
          <cell r="X668" t="str">
            <v>BHÄ</v>
          </cell>
          <cell r="Y668" t="str">
            <v>BHÄ</v>
          </cell>
          <cell r="Z668" t="str">
            <v>I</v>
          </cell>
          <cell r="AA668" t="str">
            <v>BHÄ</v>
          </cell>
          <cell r="AB668" t="str">
            <v>BHÄ</v>
          </cell>
        </row>
        <row r="669">
          <cell r="A669">
            <v>655</v>
          </cell>
          <cell r="B669" t="str">
            <v>Aumann Robert</v>
          </cell>
          <cell r="C669" t="str">
            <v>M</v>
          </cell>
          <cell r="D669">
            <v>35426</v>
          </cell>
          <cell r="E669">
            <v>42731</v>
          </cell>
          <cell r="F669">
            <v>20</v>
          </cell>
          <cell r="G669" t="str">
            <v>Bruck/Mur</v>
          </cell>
          <cell r="H669" t="str">
            <v>Österreich</v>
          </cell>
          <cell r="I669" t="str">
            <v>AUMANROBE</v>
          </cell>
          <cell r="K669">
            <v>4665</v>
          </cell>
          <cell r="N669" t="str">
            <v>I</v>
          </cell>
          <cell r="O669" t="str">
            <v>BRM</v>
          </cell>
          <cell r="P669" t="str">
            <v>BRM</v>
          </cell>
          <cell r="Q669" t="str">
            <v>I</v>
          </cell>
          <cell r="R669" t="str">
            <v>BRM</v>
          </cell>
          <cell r="S669" t="str">
            <v>BRM</v>
          </cell>
          <cell r="T669" t="str">
            <v>I</v>
          </cell>
          <cell r="U669" t="str">
            <v>BRM</v>
          </cell>
          <cell r="V669" t="str">
            <v>BRM</v>
          </cell>
          <cell r="W669" t="str">
            <v>I</v>
          </cell>
          <cell r="X669" t="str">
            <v>BRM</v>
          </cell>
          <cell r="Y669" t="str">
            <v>BRM</v>
          </cell>
          <cell r="Z669" t="str">
            <v>I</v>
          </cell>
          <cell r="AA669" t="str">
            <v>BRM</v>
          </cell>
          <cell r="AB669" t="str">
            <v>BRM</v>
          </cell>
        </row>
        <row r="670">
          <cell r="A670">
            <v>656</v>
          </cell>
          <cell r="B670" t="str">
            <v>Schadler Ludwig</v>
          </cell>
          <cell r="C670" t="str">
            <v>M</v>
          </cell>
          <cell r="D670">
            <v>22044</v>
          </cell>
          <cell r="E670">
            <v>42863</v>
          </cell>
          <cell r="F670">
            <v>57</v>
          </cell>
          <cell r="G670" t="str">
            <v>Wien</v>
          </cell>
          <cell r="H670" t="str">
            <v>Österr</v>
          </cell>
          <cell r="I670" t="str">
            <v>SCHADLUDW</v>
          </cell>
          <cell r="K670">
            <v>2717</v>
          </cell>
          <cell r="N670" t="str">
            <v>I</v>
          </cell>
          <cell r="O670" t="str">
            <v>LEO</v>
          </cell>
          <cell r="P670" t="str">
            <v>LEO</v>
          </cell>
          <cell r="Q670" t="str">
            <v>I</v>
          </cell>
          <cell r="R670" t="str">
            <v>LEO</v>
          </cell>
          <cell r="S670" t="str">
            <v>LEO</v>
          </cell>
          <cell r="T670" t="str">
            <v>I</v>
          </cell>
          <cell r="U670" t="str">
            <v>LEO</v>
          </cell>
          <cell r="V670" t="str">
            <v>WOL</v>
          </cell>
          <cell r="W670" t="str">
            <v>I</v>
          </cell>
          <cell r="X670" t="str">
            <v>LEO</v>
          </cell>
          <cell r="Y670" t="str">
            <v>WOL</v>
          </cell>
          <cell r="Z670" t="str">
            <v>I</v>
          </cell>
          <cell r="AA670" t="str">
            <v>LEO</v>
          </cell>
          <cell r="AB670" t="str">
            <v>LEO</v>
          </cell>
        </row>
        <row r="671">
          <cell r="A671">
            <v>657</v>
          </cell>
          <cell r="B671" t="str">
            <v>Friedrich Leopold</v>
          </cell>
          <cell r="C671" t="str">
            <v>M</v>
          </cell>
          <cell r="D671">
            <v>23864</v>
          </cell>
          <cell r="E671">
            <v>42857</v>
          </cell>
          <cell r="F671">
            <v>52</v>
          </cell>
          <cell r="G671" t="str">
            <v>Oberndorf</v>
          </cell>
          <cell r="H671" t="str">
            <v>Österr</v>
          </cell>
          <cell r="I671" t="str">
            <v>FRIEDLEOP</v>
          </cell>
          <cell r="K671">
            <v>2752</v>
          </cell>
          <cell r="N671" t="str">
            <v>I</v>
          </cell>
          <cell r="O671" t="str">
            <v>BÜR</v>
          </cell>
          <cell r="P671" t="str">
            <v>BÜR</v>
          </cell>
          <cell r="Q671" t="str">
            <v>I</v>
          </cell>
          <cell r="R671" t="str">
            <v>BÜR</v>
          </cell>
          <cell r="S671" t="str">
            <v>BÜR</v>
          </cell>
          <cell r="T671" t="str">
            <v>I</v>
          </cell>
          <cell r="U671" t="str">
            <v>BÜR</v>
          </cell>
          <cell r="V671" t="str">
            <v>BÜR</v>
          </cell>
          <cell r="W671" t="str">
            <v>I</v>
          </cell>
          <cell r="X671" t="str">
            <v>BÜR</v>
          </cell>
          <cell r="Y671" t="str">
            <v>BÜR</v>
          </cell>
          <cell r="Z671" t="str">
            <v>I</v>
          </cell>
          <cell r="AA671" t="str">
            <v>BÜR</v>
          </cell>
          <cell r="AB671" t="str">
            <v>BÜR</v>
          </cell>
        </row>
        <row r="672">
          <cell r="A672">
            <v>658</v>
          </cell>
          <cell r="B672" t="str">
            <v>Stieg Erwin</v>
          </cell>
          <cell r="C672" t="str">
            <v>M</v>
          </cell>
          <cell r="D672">
            <v>26677</v>
          </cell>
          <cell r="E672">
            <v>42748</v>
          </cell>
          <cell r="F672">
            <v>44</v>
          </cell>
          <cell r="G672" t="str">
            <v>Selzthal</v>
          </cell>
          <cell r="H672" t="str">
            <v>Österr</v>
          </cell>
          <cell r="I672" t="str">
            <v>STIEGERWI</v>
          </cell>
          <cell r="K672">
            <v>3090</v>
          </cell>
          <cell r="N672" t="str">
            <v/>
          </cell>
          <cell r="O672" t="str">
            <v/>
          </cell>
          <cell r="P672" t="str">
            <v/>
          </cell>
          <cell r="Q672" t="str">
            <v/>
          </cell>
          <cell r="R672" t="str">
            <v/>
          </cell>
          <cell r="S672" t="str">
            <v/>
          </cell>
          <cell r="T672" t="str">
            <v/>
          </cell>
          <cell r="U672" t="str">
            <v/>
          </cell>
          <cell r="V672" t="str">
            <v/>
          </cell>
          <cell r="W672" t="str">
            <v/>
          </cell>
          <cell r="X672" t="str">
            <v/>
          </cell>
          <cell r="Y672" t="str">
            <v/>
          </cell>
          <cell r="Z672" t="str">
            <v>I</v>
          </cell>
          <cell r="AA672" t="str">
            <v>ÖBL</v>
          </cell>
          <cell r="AB672" t="str">
            <v>ÖBL</v>
          </cell>
        </row>
        <row r="673">
          <cell r="A673">
            <v>659</v>
          </cell>
          <cell r="B673" t="str">
            <v>Schober Andreas</v>
          </cell>
          <cell r="C673" t="str">
            <v>M</v>
          </cell>
          <cell r="D673">
            <v>26743</v>
          </cell>
          <cell r="E673">
            <v>42814</v>
          </cell>
          <cell r="F673">
            <v>44</v>
          </cell>
          <cell r="G673" t="str">
            <v>Salzburg</v>
          </cell>
          <cell r="H673" t="str">
            <v>Österr</v>
          </cell>
          <cell r="I673" t="str">
            <v>SCHOBANDR</v>
          </cell>
          <cell r="K673">
            <v>3910</v>
          </cell>
          <cell r="N673" t="str">
            <v>I</v>
          </cell>
          <cell r="O673" t="str">
            <v>BÜR</v>
          </cell>
          <cell r="P673" t="str">
            <v>BÜR</v>
          </cell>
          <cell r="Q673" t="str">
            <v>I</v>
          </cell>
          <cell r="R673" t="str">
            <v>BÜR</v>
          </cell>
          <cell r="S673" t="str">
            <v>BÜR</v>
          </cell>
          <cell r="T673" t="str">
            <v/>
          </cell>
          <cell r="U673" t="str">
            <v/>
          </cell>
          <cell r="V673" t="str">
            <v/>
          </cell>
          <cell r="W673" t="str">
            <v>I</v>
          </cell>
          <cell r="X673" t="str">
            <v>BÜR</v>
          </cell>
          <cell r="Y673" t="str">
            <v>BÜR</v>
          </cell>
          <cell r="Z673" t="str">
            <v>I</v>
          </cell>
          <cell r="AA673" t="str">
            <v>BÜR</v>
          </cell>
          <cell r="AB673" t="str">
            <v>BÜR</v>
          </cell>
        </row>
        <row r="674">
          <cell r="A674">
            <v>660</v>
          </cell>
          <cell r="B674" t="str">
            <v>Ringel Roman</v>
          </cell>
          <cell r="C674" t="str">
            <v>M</v>
          </cell>
          <cell r="D674">
            <v>29687</v>
          </cell>
          <cell r="E674">
            <v>42836</v>
          </cell>
          <cell r="F674">
            <v>36</v>
          </cell>
          <cell r="G674" t="str">
            <v>Wien</v>
          </cell>
          <cell r="H674" t="str">
            <v>Österr</v>
          </cell>
          <cell r="I674" t="str">
            <v>RINGEROMA</v>
          </cell>
          <cell r="K674">
            <v>3928</v>
          </cell>
          <cell r="N674" t="str">
            <v>I</v>
          </cell>
          <cell r="O674" t="str">
            <v>LEO</v>
          </cell>
          <cell r="P674" t="str">
            <v>LEO</v>
          </cell>
          <cell r="Q674" t="str">
            <v>I</v>
          </cell>
          <cell r="R674" t="str">
            <v>LEO</v>
          </cell>
          <cell r="S674" t="str">
            <v>LEO</v>
          </cell>
          <cell r="T674" t="str">
            <v/>
          </cell>
          <cell r="U674" t="str">
            <v/>
          </cell>
          <cell r="V674" t="str">
            <v/>
          </cell>
          <cell r="W674" t="str">
            <v>I</v>
          </cell>
          <cell r="X674" t="str">
            <v>LEO</v>
          </cell>
          <cell r="Y674" t="str">
            <v>WOL</v>
          </cell>
          <cell r="Z674" t="str">
            <v>I</v>
          </cell>
          <cell r="AA674" t="str">
            <v>LEO</v>
          </cell>
          <cell r="AB674" t="str">
            <v>LEO</v>
          </cell>
        </row>
        <row r="675">
          <cell r="A675">
            <v>661</v>
          </cell>
          <cell r="B675" t="str">
            <v>Schadler Tamara</v>
          </cell>
          <cell r="C675" t="str">
            <v>W</v>
          </cell>
          <cell r="D675">
            <v>31491</v>
          </cell>
          <cell r="E675">
            <v>42814</v>
          </cell>
          <cell r="F675">
            <v>31</v>
          </cell>
          <cell r="G675" t="str">
            <v>Wien</v>
          </cell>
          <cell r="H675" t="str">
            <v>Österr  </v>
          </cell>
          <cell r="I675" t="str">
            <v>SCHADTAMA</v>
          </cell>
          <cell r="K675">
            <v>4188</v>
          </cell>
          <cell r="N675" t="str">
            <v/>
          </cell>
          <cell r="O675" t="str">
            <v/>
          </cell>
          <cell r="P675" t="str">
            <v/>
          </cell>
          <cell r="Q675" t="str">
            <v/>
          </cell>
          <cell r="R675" t="str">
            <v/>
          </cell>
          <cell r="S675" t="str">
            <v/>
          </cell>
          <cell r="T675" t="str">
            <v/>
          </cell>
          <cell r="U675" t="str">
            <v/>
          </cell>
          <cell r="V675" t="str">
            <v/>
          </cell>
          <cell r="W675" t="str">
            <v/>
          </cell>
          <cell r="X675" t="str">
            <v/>
          </cell>
          <cell r="Y675" t="str">
            <v/>
          </cell>
          <cell r="Z675" t="str">
            <v>I</v>
          </cell>
          <cell r="AA675" t="str">
            <v>LEO</v>
          </cell>
          <cell r="AB675" t="str">
            <v>LEO</v>
          </cell>
        </row>
        <row r="676">
          <cell r="A676">
            <v>662</v>
          </cell>
          <cell r="B676" t="str">
            <v>Mnechaczek Matthias</v>
          </cell>
          <cell r="C676" t="str">
            <v>M</v>
          </cell>
          <cell r="D676">
            <v>33403</v>
          </cell>
          <cell r="E676">
            <v>42900</v>
          </cell>
          <cell r="F676">
            <v>26</v>
          </cell>
          <cell r="G676" t="str">
            <v>Wr. Neustadt</v>
          </cell>
          <cell r="H676" t="str">
            <v>Österr   </v>
          </cell>
          <cell r="I676" t="str">
            <v>MNECHMATT</v>
          </cell>
          <cell r="K676">
            <v>4365</v>
          </cell>
          <cell r="N676" t="str">
            <v/>
          </cell>
          <cell r="O676" t="str">
            <v/>
          </cell>
          <cell r="P676" t="str">
            <v/>
          </cell>
          <cell r="Q676" t="str">
            <v/>
          </cell>
          <cell r="R676" t="str">
            <v/>
          </cell>
          <cell r="S676" t="str">
            <v/>
          </cell>
          <cell r="T676" t="str">
            <v/>
          </cell>
          <cell r="U676" t="str">
            <v/>
          </cell>
          <cell r="V676" t="str">
            <v/>
          </cell>
          <cell r="W676" t="str">
            <v/>
          </cell>
          <cell r="X676" t="str">
            <v/>
          </cell>
          <cell r="Y676" t="str">
            <v/>
          </cell>
          <cell r="Z676" t="str">
            <v>I</v>
          </cell>
          <cell r="AA676" t="str">
            <v>BAD</v>
          </cell>
          <cell r="AB676" t="str">
            <v>BAD</v>
          </cell>
        </row>
        <row r="677">
          <cell r="A677">
            <v>663</v>
          </cell>
          <cell r="B677" t="str">
            <v>Umaev Aslambek</v>
          </cell>
          <cell r="C677" t="str">
            <v>M</v>
          </cell>
          <cell r="D677">
            <v>33923</v>
          </cell>
          <cell r="E677">
            <v>43054</v>
          </cell>
          <cell r="F677">
            <v>25</v>
          </cell>
          <cell r="G677" t="str">
            <v>Grozny/Tscheschenien</v>
          </cell>
          <cell r="H677" t="str">
            <v>Russische Föderation</v>
          </cell>
          <cell r="I677" t="str">
            <v>UMAEVASLA</v>
          </cell>
          <cell r="K677">
            <v>4669</v>
          </cell>
          <cell r="N677" t="str">
            <v/>
          </cell>
          <cell r="O677" t="str">
            <v/>
          </cell>
          <cell r="P677" t="str">
            <v/>
          </cell>
          <cell r="Q677" t="str">
            <v/>
          </cell>
          <cell r="R677" t="str">
            <v/>
          </cell>
          <cell r="S677" t="str">
            <v/>
          </cell>
          <cell r="T677" t="str">
            <v/>
          </cell>
          <cell r="U677" t="str">
            <v/>
          </cell>
          <cell r="V677" t="str">
            <v/>
          </cell>
          <cell r="W677" t="str">
            <v/>
          </cell>
          <cell r="X677" t="str">
            <v/>
          </cell>
          <cell r="Y677" t="str">
            <v/>
          </cell>
          <cell r="Z677" t="str">
            <v>G</v>
          </cell>
          <cell r="AA677" t="str">
            <v>PSV</v>
          </cell>
          <cell r="AB677" t="str">
            <v>PSV</v>
          </cell>
        </row>
        <row r="678">
          <cell r="A678">
            <v>664</v>
          </cell>
          <cell r="B678" t="str">
            <v>Fuchs Thomas</v>
          </cell>
          <cell r="C678" t="str">
            <v>M</v>
          </cell>
          <cell r="D678">
            <v>30979</v>
          </cell>
          <cell r="E678">
            <v>43032</v>
          </cell>
          <cell r="F678">
            <v>33</v>
          </cell>
          <cell r="G678" t="str">
            <v>Graz</v>
          </cell>
          <cell r="H678" t="str">
            <v>Österr</v>
          </cell>
          <cell r="I678" t="str">
            <v>FUCHSTHOM</v>
          </cell>
          <cell r="K678">
            <v>4697</v>
          </cell>
          <cell r="N678" t="str">
            <v>I</v>
          </cell>
          <cell r="O678" t="str">
            <v>POL</v>
          </cell>
          <cell r="P678" t="str">
            <v>POL</v>
          </cell>
          <cell r="Q678" t="str">
            <v>I</v>
          </cell>
          <cell r="R678" t="str">
            <v>POL</v>
          </cell>
          <cell r="S678" t="str">
            <v>POL</v>
          </cell>
          <cell r="T678" t="str">
            <v>I</v>
          </cell>
          <cell r="U678" t="str">
            <v>POL</v>
          </cell>
          <cell r="V678" t="str">
            <v>POL</v>
          </cell>
          <cell r="W678" t="str">
            <v>I</v>
          </cell>
          <cell r="X678" t="str">
            <v>POL</v>
          </cell>
          <cell r="Y678" t="str">
            <v>POL</v>
          </cell>
          <cell r="Z678" t="str">
            <v>I</v>
          </cell>
          <cell r="AA678" t="str">
            <v>POL</v>
          </cell>
          <cell r="AB678" t="str">
            <v>POL</v>
          </cell>
        </row>
        <row r="679">
          <cell r="A679">
            <v>665</v>
          </cell>
          <cell r="B679" t="str">
            <v>Mayer Benjamin</v>
          </cell>
          <cell r="C679" t="str">
            <v>M</v>
          </cell>
          <cell r="D679">
            <v>37073</v>
          </cell>
          <cell r="E679">
            <v>42917</v>
          </cell>
          <cell r="F679">
            <v>16</v>
          </cell>
          <cell r="G679" t="str">
            <v>Schladming</v>
          </cell>
          <cell r="H679" t="str">
            <v>Österr</v>
          </cell>
          <cell r="I679" t="str">
            <v>MAYERBENJ</v>
          </cell>
          <cell r="J679" t="str">
            <v>M374</v>
          </cell>
          <cell r="N679" t="str">
            <v>I</v>
          </cell>
          <cell r="O679" t="str">
            <v>ÖBL</v>
          </cell>
          <cell r="P679" t="str">
            <v>ÖBL</v>
          </cell>
          <cell r="Q679" t="str">
            <v>I</v>
          </cell>
          <cell r="R679" t="str">
            <v>ÖBL</v>
          </cell>
          <cell r="S679" t="str">
            <v>ÖBL</v>
          </cell>
          <cell r="T679" t="str">
            <v>I</v>
          </cell>
          <cell r="U679" t="str">
            <v>ÖBL</v>
          </cell>
          <cell r="V679" t="str">
            <v>ÖBL</v>
          </cell>
          <cell r="W679" t="str">
            <v>I</v>
          </cell>
          <cell r="X679" t="str">
            <v>ÖBL</v>
          </cell>
          <cell r="Y679" t="str">
            <v>ÖBL</v>
          </cell>
          <cell r="Z679" t="str">
            <v>I</v>
          </cell>
          <cell r="AA679" t="str">
            <v>ÖBL</v>
          </cell>
          <cell r="AB679" t="str">
            <v>ÖBL</v>
          </cell>
        </row>
        <row r="680">
          <cell r="A680">
            <v>666</v>
          </cell>
          <cell r="B680" t="str">
            <v>Maderebner Tobias</v>
          </cell>
          <cell r="C680" t="str">
            <v>M</v>
          </cell>
          <cell r="D680">
            <v>37590</v>
          </cell>
          <cell r="E680">
            <v>43069</v>
          </cell>
          <cell r="F680">
            <v>15</v>
          </cell>
          <cell r="G680" t="str">
            <v>Schladming</v>
          </cell>
          <cell r="H680" t="str">
            <v>Österr</v>
          </cell>
          <cell r="I680" t="str">
            <v>MADERTOBI</v>
          </cell>
          <cell r="J680" t="str">
            <v>M375</v>
          </cell>
          <cell r="N680" t="str">
            <v>I</v>
          </cell>
          <cell r="O680" t="str">
            <v>ÖBL</v>
          </cell>
          <cell r="P680" t="str">
            <v>ÖBL</v>
          </cell>
          <cell r="Q680" t="str">
            <v>I</v>
          </cell>
          <cell r="R680" t="str">
            <v>ÖBL</v>
          </cell>
          <cell r="S680" t="str">
            <v>ÖBL</v>
          </cell>
          <cell r="T680" t="str">
            <v>I</v>
          </cell>
          <cell r="U680" t="str">
            <v>ÖBL</v>
          </cell>
          <cell r="V680" t="str">
            <v>ÖBL</v>
          </cell>
          <cell r="W680" t="str">
            <v>I</v>
          </cell>
          <cell r="X680" t="str">
            <v>ÖBL</v>
          </cell>
          <cell r="Y680" t="str">
            <v>ÖBL</v>
          </cell>
          <cell r="Z680" t="str">
            <v>I</v>
          </cell>
          <cell r="AA680" t="str">
            <v>ÖBL</v>
          </cell>
          <cell r="AB680" t="str">
            <v>ÖBL</v>
          </cell>
        </row>
        <row r="681">
          <cell r="A681">
            <v>667</v>
          </cell>
          <cell r="B681" t="str">
            <v>Liebhart Eliah</v>
          </cell>
          <cell r="C681" t="str">
            <v>M</v>
          </cell>
          <cell r="D681">
            <v>37717</v>
          </cell>
          <cell r="E681">
            <v>42831</v>
          </cell>
          <cell r="F681">
            <v>14</v>
          </cell>
          <cell r="G681" t="str">
            <v>Schladming</v>
          </cell>
          <cell r="H681" t="str">
            <v>Österr</v>
          </cell>
          <cell r="I681" t="str">
            <v>LIEBHELIA</v>
          </cell>
          <cell r="J681" t="str">
            <v>M376</v>
          </cell>
          <cell r="N681" t="str">
            <v>I</v>
          </cell>
          <cell r="O681" t="str">
            <v>ÖBL</v>
          </cell>
          <cell r="P681" t="str">
            <v>ÖBL</v>
          </cell>
          <cell r="Q681" t="str">
            <v>I</v>
          </cell>
          <cell r="R681" t="str">
            <v>ÖBL</v>
          </cell>
          <cell r="S681" t="str">
            <v>ÖBL</v>
          </cell>
          <cell r="T681" t="str">
            <v>I</v>
          </cell>
          <cell r="U681" t="str">
            <v>ÖBL</v>
          </cell>
          <cell r="V681" t="str">
            <v>ÖBL</v>
          </cell>
          <cell r="W681" t="str">
            <v>I</v>
          </cell>
          <cell r="X681" t="str">
            <v>ÖBL</v>
          </cell>
          <cell r="Y681" t="str">
            <v>ÖBL</v>
          </cell>
          <cell r="Z681" t="str">
            <v>I</v>
          </cell>
          <cell r="AA681" t="str">
            <v>ÖBL</v>
          </cell>
          <cell r="AB681" t="str">
            <v>ÖBL</v>
          </cell>
        </row>
        <row r="682">
          <cell r="A682">
            <v>668</v>
          </cell>
          <cell r="B682" t="str">
            <v>Kanyka Mario</v>
          </cell>
          <cell r="C682" t="str">
            <v>M</v>
          </cell>
          <cell r="D682">
            <v>37287</v>
          </cell>
          <cell r="E682">
            <v>42766</v>
          </cell>
          <cell r="F682">
            <v>15</v>
          </cell>
          <cell r="G682" t="str">
            <v>Mödling</v>
          </cell>
          <cell r="H682" t="str">
            <v>Österr</v>
          </cell>
          <cell r="I682" t="str">
            <v>KANYKMARI</v>
          </cell>
          <cell r="J682" t="str">
            <v>M377</v>
          </cell>
          <cell r="N682" t="str">
            <v>I</v>
          </cell>
          <cell r="O682" t="str">
            <v>MÖD</v>
          </cell>
          <cell r="P682" t="str">
            <v>MÖD</v>
          </cell>
          <cell r="Q682" t="str">
            <v>I</v>
          </cell>
          <cell r="R682" t="str">
            <v>MÖD</v>
          </cell>
          <cell r="S682" t="str">
            <v>MÖD</v>
          </cell>
          <cell r="T682" t="str">
            <v>I</v>
          </cell>
          <cell r="U682" t="str">
            <v>MÖD</v>
          </cell>
          <cell r="V682" t="str">
            <v>MÖD</v>
          </cell>
          <cell r="W682" t="str">
            <v>I</v>
          </cell>
          <cell r="X682" t="str">
            <v>MÖD</v>
          </cell>
          <cell r="Y682" t="str">
            <v>MÖD</v>
          </cell>
          <cell r="Z682" t="str">
            <v>I</v>
          </cell>
          <cell r="AA682" t="str">
            <v>MÖD</v>
          </cell>
          <cell r="AB682" t="str">
            <v>MÖD</v>
          </cell>
        </row>
        <row r="683">
          <cell r="A683">
            <v>669</v>
          </cell>
          <cell r="B683" t="str">
            <v>Bröckl Benjamin</v>
          </cell>
          <cell r="C683" t="str">
            <v>M</v>
          </cell>
          <cell r="D683">
            <v>37865</v>
          </cell>
          <cell r="E683">
            <v>42979</v>
          </cell>
          <cell r="F683">
            <v>14</v>
          </cell>
          <cell r="G683" t="str">
            <v>Wien</v>
          </cell>
          <cell r="H683" t="str">
            <v>Österr   </v>
          </cell>
          <cell r="I683" t="str">
            <v>BRÖCKBENJ</v>
          </cell>
          <cell r="J683" t="str">
            <v>M382</v>
          </cell>
          <cell r="N683" t="str">
            <v>I</v>
          </cell>
          <cell r="O683" t="str">
            <v>VÖD</v>
          </cell>
          <cell r="P683" t="str">
            <v>VÖD</v>
          </cell>
          <cell r="Q683" t="str">
            <v>I</v>
          </cell>
          <cell r="R683" t="str">
            <v>VÖD</v>
          </cell>
          <cell r="S683" t="str">
            <v>VÖD</v>
          </cell>
          <cell r="T683" t="str">
            <v>I</v>
          </cell>
          <cell r="U683" t="str">
            <v>VÖD</v>
          </cell>
          <cell r="V683" t="str">
            <v>VÖD</v>
          </cell>
          <cell r="W683" t="str">
            <v>I</v>
          </cell>
          <cell r="X683" t="str">
            <v>VÖD</v>
          </cell>
          <cell r="Y683" t="str">
            <v>VÖD</v>
          </cell>
          <cell r="Z683" t="str">
            <v>I</v>
          </cell>
          <cell r="AA683" t="str">
            <v>VÖD</v>
          </cell>
          <cell r="AB683" t="str">
            <v>VÖD</v>
          </cell>
        </row>
        <row r="684">
          <cell r="A684">
            <v>670</v>
          </cell>
          <cell r="B684" t="str">
            <v>Ebner Michaela</v>
          </cell>
          <cell r="C684" t="str">
            <v>W</v>
          </cell>
          <cell r="D684">
            <v>36350</v>
          </cell>
          <cell r="E684">
            <v>42925</v>
          </cell>
          <cell r="F684">
            <v>18</v>
          </cell>
          <cell r="G684" t="str">
            <v>Tulln</v>
          </cell>
          <cell r="H684" t="str">
            <v>Österreich</v>
          </cell>
          <cell r="I684" t="str">
            <v>EBNERMICH</v>
          </cell>
          <cell r="J684" t="str">
            <v>W113</v>
          </cell>
          <cell r="N684" t="str">
            <v/>
          </cell>
          <cell r="O684" t="str">
            <v/>
          </cell>
          <cell r="P684" t="str">
            <v/>
          </cell>
          <cell r="Q684" t="str">
            <v/>
          </cell>
          <cell r="R684" t="str">
            <v/>
          </cell>
          <cell r="S684" t="str">
            <v/>
          </cell>
          <cell r="T684" t="str">
            <v/>
          </cell>
          <cell r="U684" t="str">
            <v/>
          </cell>
          <cell r="V684" t="str">
            <v/>
          </cell>
          <cell r="W684" t="str">
            <v>I</v>
          </cell>
          <cell r="X684" t="str">
            <v>LAL</v>
          </cell>
          <cell r="Y684" t="str">
            <v>LAL</v>
          </cell>
          <cell r="Z684" t="str">
            <v>I</v>
          </cell>
          <cell r="AA684" t="str">
            <v>LAL</v>
          </cell>
          <cell r="AB684" t="str">
            <v>LAL</v>
          </cell>
        </row>
        <row r="685">
          <cell r="A685">
            <v>671</v>
          </cell>
          <cell r="B685" t="str">
            <v>Tomek Saskia</v>
          </cell>
          <cell r="C685" t="str">
            <v>W</v>
          </cell>
          <cell r="D685">
            <v>37293</v>
          </cell>
          <cell r="E685">
            <v>42772</v>
          </cell>
          <cell r="F685">
            <v>15</v>
          </cell>
          <cell r="G685" t="str">
            <v>Tulln</v>
          </cell>
          <cell r="H685" t="str">
            <v>Österr   </v>
          </cell>
          <cell r="I685" t="str">
            <v>TOMEKSASK</v>
          </cell>
          <cell r="J685" t="str">
            <v>W116</v>
          </cell>
          <cell r="N685" t="str">
            <v>I</v>
          </cell>
          <cell r="O685" t="str">
            <v>GIC</v>
          </cell>
          <cell r="P685" t="str">
            <v>GIC</v>
          </cell>
          <cell r="Q685" t="str">
            <v>I</v>
          </cell>
          <cell r="R685" t="str">
            <v>GIC</v>
          </cell>
          <cell r="S685" t="str">
            <v>GIC</v>
          </cell>
          <cell r="T685" t="str">
            <v>I</v>
          </cell>
          <cell r="U685" t="str">
            <v>GIC</v>
          </cell>
          <cell r="V685" t="str">
            <v>GIC</v>
          </cell>
          <cell r="W685" t="str">
            <v>I</v>
          </cell>
          <cell r="X685" t="str">
            <v>GIC</v>
          </cell>
          <cell r="Y685" t="str">
            <v>GIC</v>
          </cell>
          <cell r="Z685" t="str">
            <v>I</v>
          </cell>
          <cell r="AA685" t="str">
            <v>GIC</v>
          </cell>
          <cell r="AB685" t="str">
            <v>GIC</v>
          </cell>
        </row>
        <row r="686">
          <cell r="A686">
            <v>672</v>
          </cell>
          <cell r="B686" t="str">
            <v>Toth Stefan</v>
          </cell>
          <cell r="C686" t="str">
            <v>M</v>
          </cell>
          <cell r="D686">
            <v>31682</v>
          </cell>
          <cell r="E686">
            <v>43005</v>
          </cell>
          <cell r="F686">
            <v>31</v>
          </cell>
          <cell r="G686" t="str">
            <v>Mödling</v>
          </cell>
          <cell r="H686" t="str">
            <v>Österreich</v>
          </cell>
          <cell r="I686" t="str">
            <v>TOTHSTEF</v>
          </cell>
          <cell r="K686">
            <v>4215</v>
          </cell>
          <cell r="N686" t="str">
            <v>I</v>
          </cell>
          <cell r="O686" t="str">
            <v>BRU</v>
          </cell>
          <cell r="P686" t="str">
            <v>BRU</v>
          </cell>
          <cell r="Q686" t="str">
            <v>I</v>
          </cell>
          <cell r="R686" t="str">
            <v>BRU</v>
          </cell>
          <cell r="S686" t="str">
            <v>BRU</v>
          </cell>
          <cell r="T686" t="str">
            <v/>
          </cell>
          <cell r="U686" t="str">
            <v/>
          </cell>
          <cell r="V686" t="str">
            <v/>
          </cell>
          <cell r="W686" t="str">
            <v>I</v>
          </cell>
          <cell r="X686" t="str">
            <v>BRU</v>
          </cell>
          <cell r="Y686" t="str">
            <v>BRU</v>
          </cell>
          <cell r="Z686" t="str">
            <v>I</v>
          </cell>
          <cell r="AA686" t="str">
            <v>BRU</v>
          </cell>
          <cell r="AB686" t="str">
            <v>BRU</v>
          </cell>
        </row>
        <row r="687">
          <cell r="A687">
            <v>673</v>
          </cell>
          <cell r="B687" t="str">
            <v>Gasteiner Hannes</v>
          </cell>
          <cell r="C687" t="str">
            <v>M</v>
          </cell>
          <cell r="D687">
            <v>34873</v>
          </cell>
          <cell r="E687">
            <v>42909</v>
          </cell>
          <cell r="F687">
            <v>22</v>
          </cell>
          <cell r="H687" t="str">
            <v>Österreich</v>
          </cell>
          <cell r="I687" t="str">
            <v>GASTEHANN</v>
          </cell>
          <cell r="K687">
            <v>4704</v>
          </cell>
          <cell r="N687" t="str">
            <v>I</v>
          </cell>
          <cell r="O687" t="str">
            <v>ÖBL</v>
          </cell>
          <cell r="P687" t="str">
            <v>ÖBL</v>
          </cell>
          <cell r="Q687" t="str">
            <v>I</v>
          </cell>
          <cell r="R687" t="str">
            <v>ÖBL</v>
          </cell>
          <cell r="S687" t="str">
            <v>ÖBL</v>
          </cell>
          <cell r="T687" t="str">
            <v>I</v>
          </cell>
          <cell r="U687" t="str">
            <v>ÖBL</v>
          </cell>
          <cell r="V687" t="str">
            <v>ÖBL</v>
          </cell>
          <cell r="W687" t="str">
            <v>I</v>
          </cell>
          <cell r="X687" t="str">
            <v>ÖBL</v>
          </cell>
          <cell r="Y687" t="str">
            <v>ÖBL</v>
          </cell>
          <cell r="Z687" t="str">
            <v>I</v>
          </cell>
          <cell r="AA687" t="str">
            <v>ÖBL</v>
          </cell>
        </row>
        <row r="688">
          <cell r="A688">
            <v>674</v>
          </cell>
          <cell r="B688" t="str">
            <v>Wilde Jakob</v>
          </cell>
          <cell r="C688" t="str">
            <v>M</v>
          </cell>
          <cell r="D688">
            <v>33999</v>
          </cell>
          <cell r="E688">
            <v>42765</v>
          </cell>
          <cell r="F688">
            <v>24</v>
          </cell>
          <cell r="I688" t="str">
            <v>WILDEJAKO</v>
          </cell>
          <cell r="N688" t="str">
            <v/>
          </cell>
          <cell r="O688" t="str">
            <v/>
          </cell>
          <cell r="P688" t="str">
            <v/>
          </cell>
          <cell r="Q688" t="str">
            <v/>
          </cell>
          <cell r="R688" t="str">
            <v/>
          </cell>
          <cell r="S688" t="str">
            <v/>
          </cell>
          <cell r="T688" t="str">
            <v/>
          </cell>
          <cell r="U688" t="str">
            <v/>
          </cell>
          <cell r="V688" t="str">
            <v/>
          </cell>
          <cell r="W688" t="str">
            <v>I</v>
          </cell>
          <cell r="X688" t="str">
            <v>UNB</v>
          </cell>
          <cell r="Y688" t="str">
            <v/>
          </cell>
        </row>
        <row r="689">
          <cell r="A689">
            <v>675</v>
          </cell>
          <cell r="B689" t="str">
            <v>Gaal Florian</v>
          </cell>
          <cell r="C689" t="str">
            <v>M</v>
          </cell>
          <cell r="D689">
            <v>33574</v>
          </cell>
          <cell r="E689">
            <v>43071</v>
          </cell>
          <cell r="F689">
            <v>26</v>
          </cell>
          <cell r="I689" t="str">
            <v>GAALFLOR</v>
          </cell>
          <cell r="N689" t="str">
            <v/>
          </cell>
          <cell r="O689" t="str">
            <v/>
          </cell>
          <cell r="P689" t="str">
            <v/>
          </cell>
          <cell r="Q689" t="str">
            <v/>
          </cell>
          <cell r="R689" t="str">
            <v/>
          </cell>
          <cell r="S689" t="str">
            <v/>
          </cell>
          <cell r="T689" t="str">
            <v/>
          </cell>
          <cell r="U689" t="str">
            <v/>
          </cell>
          <cell r="V689" t="str">
            <v/>
          </cell>
          <cell r="W689" t="str">
            <v>I</v>
          </cell>
          <cell r="X689" t="str">
            <v>UNB</v>
          </cell>
          <cell r="Y689" t="str">
            <v/>
          </cell>
        </row>
        <row r="690">
          <cell r="A690">
            <v>676</v>
          </cell>
          <cell r="B690" t="str">
            <v>Tacho Harald</v>
          </cell>
          <cell r="C690" t="str">
            <v>M</v>
          </cell>
          <cell r="D690">
            <v>31763</v>
          </cell>
          <cell r="E690">
            <v>42721</v>
          </cell>
          <cell r="F690">
            <v>30</v>
          </cell>
          <cell r="G690" t="str">
            <v>St. Pölten</v>
          </cell>
          <cell r="H690" t="str">
            <v>Österr</v>
          </cell>
          <cell r="I690" t="str">
            <v>TACHOHARA</v>
          </cell>
          <cell r="K690">
            <v>4712</v>
          </cell>
          <cell r="N690" t="str">
            <v>I</v>
          </cell>
          <cell r="O690" t="str">
            <v>MIL</v>
          </cell>
          <cell r="P690" t="str">
            <v>MIL</v>
          </cell>
          <cell r="Q690" t="str">
            <v>I</v>
          </cell>
          <cell r="R690" t="str">
            <v>MIL</v>
          </cell>
          <cell r="S690" t="str">
            <v>MIL</v>
          </cell>
          <cell r="T690" t="str">
            <v>I</v>
          </cell>
          <cell r="U690" t="str">
            <v>MIL</v>
          </cell>
          <cell r="V690" t="str">
            <v>MIL</v>
          </cell>
          <cell r="W690" t="str">
            <v>I</v>
          </cell>
          <cell r="X690" t="str">
            <v>MIL</v>
          </cell>
          <cell r="Y690" t="str">
            <v>MIL</v>
          </cell>
        </row>
        <row r="691">
          <cell r="A691">
            <v>677</v>
          </cell>
          <cell r="B691" t="str">
            <v>Gruber Florian</v>
          </cell>
          <cell r="C691" t="str">
            <v>M</v>
          </cell>
          <cell r="D691">
            <v>27916</v>
          </cell>
          <cell r="E691">
            <v>42891</v>
          </cell>
          <cell r="F691">
            <v>41</v>
          </cell>
          <cell r="H691" t="str">
            <v>Österreich</v>
          </cell>
          <cell r="I691" t="str">
            <v>GRUBEFLOR</v>
          </cell>
          <cell r="K691">
            <v>4706</v>
          </cell>
          <cell r="N691" t="str">
            <v>I</v>
          </cell>
          <cell r="O691" t="str">
            <v>KRE</v>
          </cell>
          <cell r="P691" t="str">
            <v>KRE</v>
          </cell>
          <cell r="Q691" t="str">
            <v>I</v>
          </cell>
          <cell r="R691" t="str">
            <v>KRE</v>
          </cell>
          <cell r="S691" t="str">
            <v>KRE</v>
          </cell>
          <cell r="T691" t="str">
            <v>I</v>
          </cell>
          <cell r="U691" t="str">
            <v>KRE</v>
          </cell>
          <cell r="V691" t="str">
            <v>KRE</v>
          </cell>
          <cell r="W691" t="str">
            <v>I</v>
          </cell>
          <cell r="X691" t="str">
            <v>KRE</v>
          </cell>
          <cell r="Y691" t="str">
            <v>KRE</v>
          </cell>
        </row>
        <row r="692">
          <cell r="A692">
            <v>678</v>
          </cell>
          <cell r="B692" t="str">
            <v>Gottlieb Christian</v>
          </cell>
          <cell r="C692" t="str">
            <v>M</v>
          </cell>
          <cell r="D692">
            <v>31085</v>
          </cell>
          <cell r="E692">
            <v>42773</v>
          </cell>
          <cell r="F692">
            <v>32</v>
          </cell>
          <cell r="G692" t="str">
            <v>Wien </v>
          </cell>
          <cell r="H692" t="str">
            <v>Österreich</v>
          </cell>
          <cell r="I692" t="str">
            <v>GOTTLCHRI</v>
          </cell>
          <cell r="K692">
            <v>4709</v>
          </cell>
          <cell r="N692" t="str">
            <v>I</v>
          </cell>
          <cell r="O692" t="str">
            <v>ARH</v>
          </cell>
          <cell r="P692" t="str">
            <v>POL</v>
          </cell>
          <cell r="Q692" t="str">
            <v>I</v>
          </cell>
          <cell r="R692" t="str">
            <v>ARH</v>
          </cell>
          <cell r="S692" t="str">
            <v>POL</v>
          </cell>
          <cell r="T692" t="str">
            <v>I</v>
          </cell>
          <cell r="U692" t="str">
            <v>ARH</v>
          </cell>
          <cell r="V692" t="str">
            <v>ARH</v>
          </cell>
          <cell r="W692" t="str">
            <v>I</v>
          </cell>
          <cell r="X692" t="str">
            <v>ARH</v>
          </cell>
          <cell r="Y692" t="str">
            <v>ARH</v>
          </cell>
        </row>
        <row r="693">
          <cell r="A693">
            <v>679</v>
          </cell>
          <cell r="B693" t="str">
            <v>Buchalla Andreas</v>
          </cell>
          <cell r="C693" t="str">
            <v>M</v>
          </cell>
          <cell r="D693">
            <v>32306</v>
          </cell>
          <cell r="E693">
            <v>42898</v>
          </cell>
          <cell r="F693">
            <v>29</v>
          </cell>
          <cell r="G693" t="str">
            <v>Bonn-Bad Godesberg</v>
          </cell>
          <cell r="H693" t="str">
            <v>Deutschland</v>
          </cell>
          <cell r="I693" t="str">
            <v>BUCHAANDR</v>
          </cell>
          <cell r="K693">
            <v>4710</v>
          </cell>
          <cell r="N693" t="str">
            <v>G</v>
          </cell>
          <cell r="O693" t="str">
            <v>EIW</v>
          </cell>
          <cell r="P693" t="str">
            <v>EIW</v>
          </cell>
          <cell r="Q693" t="str">
            <v>G</v>
          </cell>
          <cell r="R693" t="str">
            <v>EIW</v>
          </cell>
          <cell r="S693" t="str">
            <v>EIW</v>
          </cell>
          <cell r="T693" t="str">
            <v>G</v>
          </cell>
          <cell r="U693" t="str">
            <v>EIW</v>
          </cell>
          <cell r="V693" t="str">
            <v>EIW</v>
          </cell>
          <cell r="W693" t="str">
            <v>G</v>
          </cell>
          <cell r="X693" t="str">
            <v>EIW</v>
          </cell>
          <cell r="Y693" t="str">
            <v>EIW</v>
          </cell>
        </row>
        <row r="694">
          <cell r="A694">
            <v>680</v>
          </cell>
          <cell r="B694" t="str">
            <v>Pengg Gerhard</v>
          </cell>
          <cell r="C694" t="str">
            <v>M</v>
          </cell>
          <cell r="D694">
            <v>20961</v>
          </cell>
          <cell r="E694">
            <v>42876</v>
          </cell>
          <cell r="F694">
            <v>60</v>
          </cell>
          <cell r="G694" t="str">
            <v>Kapfenberg</v>
          </cell>
          <cell r="H694" t="str">
            <v>Österr</v>
          </cell>
          <cell r="I694" t="str">
            <v>PENGGGERH</v>
          </cell>
          <cell r="J694" t="str">
            <v/>
          </cell>
          <cell r="K694">
            <v>2109</v>
          </cell>
          <cell r="N694" t="str">
            <v>I</v>
          </cell>
          <cell r="O694" t="str">
            <v>BRM</v>
          </cell>
          <cell r="P694" t="str">
            <v>BRM</v>
          </cell>
          <cell r="Q694" t="str">
            <v>I</v>
          </cell>
          <cell r="R694" t="str">
            <v>BRM</v>
          </cell>
          <cell r="S694" t="str">
            <v>BRM</v>
          </cell>
          <cell r="T694" t="str">
            <v>I</v>
          </cell>
          <cell r="U694" t="str">
            <v>BRM</v>
          </cell>
          <cell r="V694" t="str">
            <v>BRM</v>
          </cell>
          <cell r="W694" t="str">
            <v>I</v>
          </cell>
          <cell r="X694" t="str">
            <v>BRM</v>
          </cell>
          <cell r="Y694" t="str">
            <v>BRM</v>
          </cell>
        </row>
        <row r="695">
          <cell r="A695">
            <v>681</v>
          </cell>
          <cell r="B695" t="str">
            <v>Oberdanner Dietmar</v>
          </cell>
          <cell r="C695" t="str">
            <v>M</v>
          </cell>
          <cell r="D695">
            <v>26199</v>
          </cell>
          <cell r="E695">
            <v>43001</v>
          </cell>
          <cell r="F695">
            <v>46</v>
          </cell>
          <cell r="G695" t="str">
            <v>Hall in Tirol</v>
          </cell>
          <cell r="H695" t="str">
            <v>Österr</v>
          </cell>
          <cell r="I695" t="str">
            <v>OBERDDIET</v>
          </cell>
          <cell r="J695" t="str">
            <v/>
          </cell>
          <cell r="K695">
            <v>2971</v>
          </cell>
          <cell r="N695" t="str">
            <v>I</v>
          </cell>
          <cell r="O695" t="str">
            <v>AKI</v>
          </cell>
          <cell r="P695" t="str">
            <v>AKI</v>
          </cell>
          <cell r="Q695" t="str">
            <v>I</v>
          </cell>
          <cell r="R695" t="str">
            <v>AKI</v>
          </cell>
          <cell r="S695" t="str">
            <v>AKI</v>
          </cell>
          <cell r="T695" t="str">
            <v>I</v>
          </cell>
          <cell r="U695" t="str">
            <v>AKI</v>
          </cell>
          <cell r="V695" t="str">
            <v>AKI</v>
          </cell>
          <cell r="W695" t="str">
            <v>I</v>
          </cell>
          <cell r="X695" t="str">
            <v>AKI</v>
          </cell>
          <cell r="Y695" t="str">
            <v>AKI</v>
          </cell>
        </row>
        <row r="696">
          <cell r="A696">
            <v>682</v>
          </cell>
          <cell r="B696" t="str">
            <v>Baumann Thomas</v>
          </cell>
          <cell r="C696" t="str">
            <v>M</v>
          </cell>
          <cell r="D696">
            <v>26460</v>
          </cell>
          <cell r="E696">
            <v>42896</v>
          </cell>
          <cell r="F696">
            <v>45</v>
          </cell>
          <cell r="G696" t="str">
            <v>Wien</v>
          </cell>
          <cell r="H696" t="str">
            <v>Österr</v>
          </cell>
          <cell r="I696" t="str">
            <v>BAUMATHOM</v>
          </cell>
          <cell r="J696" t="str">
            <v/>
          </cell>
          <cell r="K696">
            <v>3412</v>
          </cell>
          <cell r="N696" t="str">
            <v/>
          </cell>
          <cell r="O696" t="str">
            <v/>
          </cell>
          <cell r="P696" t="str">
            <v/>
          </cell>
          <cell r="Q696" t="str">
            <v/>
          </cell>
          <cell r="R696" t="str">
            <v/>
          </cell>
          <cell r="S696" t="str">
            <v/>
          </cell>
          <cell r="T696" t="str">
            <v/>
          </cell>
          <cell r="U696" t="str">
            <v/>
          </cell>
          <cell r="V696" t="str">
            <v/>
          </cell>
          <cell r="W696" t="str">
            <v>I</v>
          </cell>
          <cell r="X696" t="str">
            <v>ARH</v>
          </cell>
          <cell r="Y696" t="str">
            <v>ARH</v>
          </cell>
        </row>
        <row r="697">
          <cell r="A697">
            <v>683</v>
          </cell>
          <cell r="B697" t="str">
            <v>Kittenberger Ronald</v>
          </cell>
          <cell r="C697" t="str">
            <v>M</v>
          </cell>
          <cell r="D697">
            <v>28972</v>
          </cell>
          <cell r="E697">
            <v>42852</v>
          </cell>
          <cell r="F697">
            <v>38</v>
          </cell>
          <cell r="G697" t="str">
            <v>Wien</v>
          </cell>
          <cell r="H697" t="str">
            <v>Österr</v>
          </cell>
          <cell r="I697" t="str">
            <v>KITTERONA</v>
          </cell>
          <cell r="J697" t="str">
            <v/>
          </cell>
          <cell r="K697">
            <v>3807</v>
          </cell>
          <cell r="N697" t="str">
            <v>I</v>
          </cell>
          <cell r="O697" t="str">
            <v>BRU</v>
          </cell>
          <cell r="P697" t="str">
            <v>BRU</v>
          </cell>
          <cell r="Q697" t="str">
            <v>I</v>
          </cell>
          <cell r="R697" t="str">
            <v>BRU</v>
          </cell>
          <cell r="S697" t="str">
            <v>BRU</v>
          </cell>
          <cell r="T697" t="str">
            <v>I</v>
          </cell>
          <cell r="U697" t="str">
            <v>BRU</v>
          </cell>
          <cell r="V697" t="str">
            <v>BRU</v>
          </cell>
          <cell r="W697" t="str">
            <v>I</v>
          </cell>
          <cell r="X697" t="str">
            <v>BRU</v>
          </cell>
          <cell r="Y697" t="str">
            <v>BRU</v>
          </cell>
        </row>
        <row r="698">
          <cell r="A698">
            <v>684</v>
          </cell>
          <cell r="B698" t="str">
            <v>Fleis Christian</v>
          </cell>
          <cell r="C698" t="str">
            <v>M</v>
          </cell>
          <cell r="D698">
            <v>27511</v>
          </cell>
          <cell r="E698">
            <v>42852</v>
          </cell>
          <cell r="F698">
            <v>42</v>
          </cell>
          <cell r="G698" t="str">
            <v>Wien</v>
          </cell>
          <cell r="H698" t="str">
            <v>Österr</v>
          </cell>
          <cell r="I698" t="str">
            <v>FLEISCHRI</v>
          </cell>
          <cell r="J698" t="str">
            <v/>
          </cell>
          <cell r="K698">
            <v>4232</v>
          </cell>
          <cell r="N698" t="str">
            <v>I</v>
          </cell>
          <cell r="O698" t="str">
            <v>LAL</v>
          </cell>
          <cell r="P698" t="str">
            <v>LAL</v>
          </cell>
          <cell r="Q698" t="str">
            <v>I</v>
          </cell>
          <cell r="R698" t="str">
            <v>LAL</v>
          </cell>
          <cell r="S698" t="str">
            <v>LAL</v>
          </cell>
          <cell r="T698" t="str">
            <v>I</v>
          </cell>
          <cell r="U698" t="str">
            <v>LAL</v>
          </cell>
          <cell r="V698" t="str">
            <v>LAL</v>
          </cell>
          <cell r="W698" t="str">
            <v>I</v>
          </cell>
          <cell r="X698" t="str">
            <v>LAL</v>
          </cell>
          <cell r="Y698" t="str">
            <v>LAL</v>
          </cell>
        </row>
        <row r="699">
          <cell r="A699">
            <v>685</v>
          </cell>
          <cell r="B699" t="str">
            <v>Siegl Franz</v>
          </cell>
          <cell r="C699" t="str">
            <v>M</v>
          </cell>
          <cell r="D699">
            <v>20305</v>
          </cell>
          <cell r="E699">
            <v>42951</v>
          </cell>
          <cell r="F699">
            <v>62</v>
          </cell>
          <cell r="G699" t="str">
            <v>Innsbruck</v>
          </cell>
          <cell r="H699" t="str">
            <v>Österr</v>
          </cell>
          <cell r="I699" t="str">
            <v>SIEGLFRAN</v>
          </cell>
          <cell r="J699" t="str">
            <v/>
          </cell>
          <cell r="K699">
            <v>4251</v>
          </cell>
          <cell r="N699" t="str">
            <v/>
          </cell>
          <cell r="O699" t="str">
            <v/>
          </cell>
          <cell r="P699" t="str">
            <v/>
          </cell>
          <cell r="Q699" t="str">
            <v/>
          </cell>
          <cell r="R699" t="str">
            <v/>
          </cell>
          <cell r="S699" t="str">
            <v/>
          </cell>
          <cell r="T699" t="str">
            <v/>
          </cell>
          <cell r="U699" t="str">
            <v/>
          </cell>
          <cell r="V699" t="str">
            <v/>
          </cell>
          <cell r="W699" t="str">
            <v>I</v>
          </cell>
          <cell r="X699" t="str">
            <v>AKI</v>
          </cell>
          <cell r="Y699" t="str">
            <v>AKI</v>
          </cell>
        </row>
        <row r="700">
          <cell r="A700">
            <v>686</v>
          </cell>
          <cell r="B700" t="str">
            <v>Höck Martin</v>
          </cell>
          <cell r="C700" t="str">
            <v>M</v>
          </cell>
          <cell r="D700">
            <v>29598</v>
          </cell>
          <cell r="E700">
            <v>42747</v>
          </cell>
          <cell r="F700">
            <v>36</v>
          </cell>
          <cell r="G700" t="str">
            <v>Tulln</v>
          </cell>
          <cell r="H700" t="str">
            <v>Österr</v>
          </cell>
          <cell r="I700" t="str">
            <v>HÖCKMART</v>
          </cell>
          <cell r="J700" t="str">
            <v/>
          </cell>
          <cell r="K700">
            <v>4263</v>
          </cell>
          <cell r="N700" t="str">
            <v>I</v>
          </cell>
          <cell r="O700" t="str">
            <v>LAL</v>
          </cell>
          <cell r="P700" t="str">
            <v>LAL</v>
          </cell>
          <cell r="Q700" t="str">
            <v>I</v>
          </cell>
          <cell r="R700" t="str">
            <v>LAL</v>
          </cell>
          <cell r="S700" t="str">
            <v>LAL</v>
          </cell>
          <cell r="T700" t="str">
            <v>I</v>
          </cell>
          <cell r="U700" t="str">
            <v>LAL</v>
          </cell>
          <cell r="V700" t="str">
            <v>LAL</v>
          </cell>
          <cell r="W700" t="str">
            <v>I</v>
          </cell>
          <cell r="X700" t="str">
            <v>LAL</v>
          </cell>
          <cell r="Y700" t="str">
            <v>LAL</v>
          </cell>
        </row>
        <row r="701">
          <cell r="A701">
            <v>687</v>
          </cell>
          <cell r="B701" t="str">
            <v>Mader Benjamin</v>
          </cell>
          <cell r="C701" t="str">
            <v>M</v>
          </cell>
          <cell r="D701">
            <v>33614</v>
          </cell>
          <cell r="E701">
            <v>42746</v>
          </cell>
          <cell r="F701">
            <v>25</v>
          </cell>
          <cell r="G701" t="str">
            <v>Wien</v>
          </cell>
          <cell r="H701" t="str">
            <v>Österr</v>
          </cell>
          <cell r="I701" t="str">
            <v>MADERBENJ</v>
          </cell>
          <cell r="J701" t="str">
            <v/>
          </cell>
          <cell r="K701">
            <v>4464</v>
          </cell>
          <cell r="N701" t="str">
            <v/>
          </cell>
          <cell r="O701" t="str">
            <v/>
          </cell>
          <cell r="P701" t="str">
            <v/>
          </cell>
          <cell r="Q701" t="str">
            <v/>
          </cell>
          <cell r="R701" t="str">
            <v/>
          </cell>
          <cell r="S701" t="str">
            <v/>
          </cell>
          <cell r="T701" t="str">
            <v/>
          </cell>
          <cell r="U701" t="str">
            <v/>
          </cell>
          <cell r="V701" t="str">
            <v/>
          </cell>
          <cell r="W701" t="str">
            <v>I</v>
          </cell>
          <cell r="X701" t="str">
            <v>LAL</v>
          </cell>
          <cell r="Y701" t="str">
            <v>LAL</v>
          </cell>
        </row>
        <row r="702">
          <cell r="A702">
            <v>688</v>
          </cell>
          <cell r="B702" t="str">
            <v>Mondl Bettina</v>
          </cell>
          <cell r="C702" t="str">
            <v>W</v>
          </cell>
          <cell r="D702">
            <v>30899</v>
          </cell>
          <cell r="E702">
            <v>42952</v>
          </cell>
          <cell r="F702">
            <v>33</v>
          </cell>
          <cell r="G702" t="str">
            <v>Wien</v>
          </cell>
          <cell r="H702" t="str">
            <v>Österr</v>
          </cell>
          <cell r="I702" t="str">
            <v>MONDLBETT</v>
          </cell>
          <cell r="J702" t="str">
            <v/>
          </cell>
          <cell r="K702">
            <v>4467</v>
          </cell>
          <cell r="N702" t="str">
            <v/>
          </cell>
          <cell r="O702" t="str">
            <v/>
          </cell>
          <cell r="P702" t="str">
            <v/>
          </cell>
          <cell r="Q702" t="str">
            <v/>
          </cell>
          <cell r="R702" t="str">
            <v/>
          </cell>
          <cell r="S702" t="str">
            <v/>
          </cell>
          <cell r="T702" t="str">
            <v/>
          </cell>
          <cell r="U702" t="str">
            <v/>
          </cell>
          <cell r="V702" t="str">
            <v/>
          </cell>
          <cell r="W702" t="str">
            <v>I</v>
          </cell>
          <cell r="X702" t="str">
            <v>NW</v>
          </cell>
          <cell r="Y702" t="str">
            <v>NW </v>
          </cell>
        </row>
        <row r="703">
          <cell r="A703">
            <v>689</v>
          </cell>
          <cell r="B703" t="str">
            <v>Zamberger-Hollinger Felix</v>
          </cell>
          <cell r="C703" t="str">
            <v>M</v>
          </cell>
          <cell r="D703">
            <v>37567</v>
          </cell>
          <cell r="E703">
            <v>43046</v>
          </cell>
          <cell r="F703">
            <v>15</v>
          </cell>
          <cell r="G703" t="str">
            <v>Schladming</v>
          </cell>
          <cell r="H703" t="str">
            <v>Österr</v>
          </cell>
          <cell r="I703" t="str">
            <v>ZAMBEFELI</v>
          </cell>
          <cell r="J703" t="str">
            <v>M393</v>
          </cell>
          <cell r="K703" t="str">
            <v/>
          </cell>
          <cell r="N703" t="str">
            <v>I</v>
          </cell>
          <cell r="O703" t="str">
            <v>ÖBL</v>
          </cell>
          <cell r="P703" t="str">
            <v>ÖBL</v>
          </cell>
          <cell r="Q703" t="str">
            <v>I</v>
          </cell>
          <cell r="R703" t="str">
            <v>ÖBL</v>
          </cell>
          <cell r="S703" t="str">
            <v>ÖBL</v>
          </cell>
          <cell r="T703" t="str">
            <v>I</v>
          </cell>
          <cell r="U703" t="str">
            <v>ÖBL</v>
          </cell>
          <cell r="V703" t="str">
            <v>ÖBL</v>
          </cell>
          <cell r="W703" t="str">
            <v>I</v>
          </cell>
          <cell r="X703" t="str">
            <v>ÖBL</v>
          </cell>
          <cell r="Y703" t="str">
            <v>ÖBL</v>
          </cell>
        </row>
        <row r="704">
          <cell r="A704">
            <v>690</v>
          </cell>
          <cell r="B704" t="str">
            <v>Dollinger Stefan</v>
          </cell>
          <cell r="C704" t="str">
            <v>M</v>
          </cell>
          <cell r="D704">
            <v>36152</v>
          </cell>
          <cell r="E704">
            <v>42727</v>
          </cell>
          <cell r="F704">
            <v>18</v>
          </cell>
          <cell r="G704" t="str">
            <v>Tulln</v>
          </cell>
          <cell r="H704" t="str">
            <v>Österreich</v>
          </cell>
          <cell r="I704" t="str">
            <v>DOLLISTEF</v>
          </cell>
          <cell r="J704" t="str">
            <v>M394</v>
          </cell>
          <cell r="K704" t="str">
            <v/>
          </cell>
          <cell r="N704" t="str">
            <v>I</v>
          </cell>
          <cell r="O704" t="str">
            <v>LAL</v>
          </cell>
          <cell r="P704" t="str">
            <v>LAL</v>
          </cell>
          <cell r="Q704" t="str">
            <v>I</v>
          </cell>
          <cell r="R704" t="str">
            <v>LAL</v>
          </cell>
          <cell r="S704" t="str">
            <v>LAL</v>
          </cell>
          <cell r="T704" t="str">
            <v>I</v>
          </cell>
          <cell r="U704" t="str">
            <v>LAL</v>
          </cell>
          <cell r="V704" t="str">
            <v>LAL</v>
          </cell>
          <cell r="W704" t="str">
            <v>I</v>
          </cell>
          <cell r="X704" t="str">
            <v>LAL</v>
          </cell>
          <cell r="Y704" t="str">
            <v>LAL</v>
          </cell>
        </row>
        <row r="705">
          <cell r="A705">
            <v>691</v>
          </cell>
          <cell r="B705" t="str">
            <v>Moldaschl Georg</v>
          </cell>
          <cell r="C705" t="str">
            <v>M</v>
          </cell>
          <cell r="D705">
            <v>36362</v>
          </cell>
          <cell r="E705">
            <v>42937</v>
          </cell>
          <cell r="F705">
            <v>18</v>
          </cell>
          <cell r="G705" t="str">
            <v>Wien</v>
          </cell>
          <cell r="H705" t="str">
            <v>Österreich</v>
          </cell>
          <cell r="I705" t="str">
            <v>MOLDAGEOR</v>
          </cell>
          <cell r="J705" t="str">
            <v>M395</v>
          </cell>
          <cell r="K705">
            <v>4789</v>
          </cell>
          <cell r="N705" t="str">
            <v>I</v>
          </cell>
          <cell r="O705" t="str">
            <v>LAL</v>
          </cell>
          <cell r="P705" t="str">
            <v>LAL</v>
          </cell>
          <cell r="Q705" t="str">
            <v>I</v>
          </cell>
          <cell r="R705" t="str">
            <v>LAL</v>
          </cell>
          <cell r="S705" t="str">
            <v>LAL</v>
          </cell>
          <cell r="T705" t="str">
            <v>I</v>
          </cell>
          <cell r="U705" t="str">
            <v>LAL</v>
          </cell>
          <cell r="V705" t="str">
            <v>LAL</v>
          </cell>
          <cell r="W705" t="str">
            <v>I</v>
          </cell>
          <cell r="X705" t="str">
            <v>LAL</v>
          </cell>
          <cell r="Y705" t="str">
            <v>LAL</v>
          </cell>
        </row>
        <row r="706">
          <cell r="A706">
            <v>692</v>
          </cell>
          <cell r="B706" t="str">
            <v>Goldschmidt Mathias</v>
          </cell>
          <cell r="C706" t="str">
            <v>M</v>
          </cell>
          <cell r="D706">
            <v>36376</v>
          </cell>
          <cell r="E706">
            <v>42951</v>
          </cell>
          <cell r="F706">
            <v>18</v>
          </cell>
          <cell r="G706" t="str">
            <v>Tulln</v>
          </cell>
          <cell r="H706" t="str">
            <v>Österreich</v>
          </cell>
          <cell r="I706" t="str">
            <v>GOLDSMATH</v>
          </cell>
          <cell r="J706" t="str">
            <v>M396</v>
          </cell>
          <cell r="K706" t="str">
            <v/>
          </cell>
          <cell r="N706" t="str">
            <v>I</v>
          </cell>
          <cell r="O706" t="str">
            <v>LAL</v>
          </cell>
          <cell r="P706" t="str">
            <v>LAL</v>
          </cell>
          <cell r="Q706" t="str">
            <v>I</v>
          </cell>
          <cell r="R706" t="str">
            <v>LAL</v>
          </cell>
          <cell r="S706" t="str">
            <v>LAL</v>
          </cell>
          <cell r="T706" t="str">
            <v>I</v>
          </cell>
          <cell r="U706" t="str">
            <v>LAL</v>
          </cell>
          <cell r="V706" t="str">
            <v>LAL</v>
          </cell>
          <cell r="W706" t="str">
            <v>I</v>
          </cell>
          <cell r="X706" t="str">
            <v>LAL</v>
          </cell>
          <cell r="Y706" t="str">
            <v>LAL</v>
          </cell>
        </row>
        <row r="707">
          <cell r="A707">
            <v>693</v>
          </cell>
          <cell r="B707" t="str">
            <v>Goldschmidt Michael</v>
          </cell>
          <cell r="C707" t="str">
            <v>M</v>
          </cell>
          <cell r="D707">
            <v>36376</v>
          </cell>
          <cell r="E707">
            <v>42951</v>
          </cell>
          <cell r="F707">
            <v>18</v>
          </cell>
          <cell r="G707" t="str">
            <v>Tulln</v>
          </cell>
          <cell r="H707" t="str">
            <v>Österreich</v>
          </cell>
          <cell r="I707" t="str">
            <v>GOLDSMICH</v>
          </cell>
          <cell r="J707" t="str">
            <v>M397</v>
          </cell>
          <cell r="K707" t="str">
            <v/>
          </cell>
          <cell r="N707" t="str">
            <v>I</v>
          </cell>
          <cell r="O707" t="str">
            <v>LAL</v>
          </cell>
          <cell r="P707" t="str">
            <v>LAL</v>
          </cell>
          <cell r="Q707" t="str">
            <v>I</v>
          </cell>
          <cell r="R707" t="str">
            <v>LAL</v>
          </cell>
          <cell r="S707" t="str">
            <v>LAL</v>
          </cell>
          <cell r="T707" t="str">
            <v>I</v>
          </cell>
          <cell r="U707" t="str">
            <v>LAL</v>
          </cell>
          <cell r="V707" t="str">
            <v>LAL</v>
          </cell>
          <cell r="W707" t="str">
            <v>I</v>
          </cell>
          <cell r="X707" t="str">
            <v>LAL</v>
          </cell>
          <cell r="Y707" t="str">
            <v>LAL</v>
          </cell>
        </row>
        <row r="708">
          <cell r="A708">
            <v>694</v>
          </cell>
          <cell r="B708" t="str">
            <v>Gregor Matthias</v>
          </cell>
          <cell r="C708" t="str">
            <v>M</v>
          </cell>
          <cell r="D708">
            <v>36488</v>
          </cell>
          <cell r="E708">
            <v>43063</v>
          </cell>
          <cell r="F708">
            <v>18</v>
          </cell>
          <cell r="G708" t="str">
            <v>Wien</v>
          </cell>
          <cell r="H708" t="str">
            <v>Österreich</v>
          </cell>
          <cell r="I708" t="str">
            <v>GREGOMATT</v>
          </cell>
          <cell r="J708" t="str">
            <v>M398</v>
          </cell>
          <cell r="K708">
            <v>4777</v>
          </cell>
          <cell r="N708" t="str">
            <v>I</v>
          </cell>
          <cell r="O708" t="str">
            <v>LAL</v>
          </cell>
          <cell r="P708" t="str">
            <v>LAL</v>
          </cell>
          <cell r="Q708" t="str">
            <v>I</v>
          </cell>
          <cell r="R708" t="str">
            <v>LAL</v>
          </cell>
          <cell r="S708" t="str">
            <v>LAL</v>
          </cell>
          <cell r="T708" t="str">
            <v>I</v>
          </cell>
          <cell r="U708" t="str">
            <v>LAL</v>
          </cell>
          <cell r="V708" t="str">
            <v>LAL</v>
          </cell>
          <cell r="W708" t="str">
            <v>I</v>
          </cell>
          <cell r="X708" t="str">
            <v>LAL</v>
          </cell>
          <cell r="Y708" t="str">
            <v>LAL</v>
          </cell>
        </row>
        <row r="709">
          <cell r="A709">
            <v>695</v>
          </cell>
          <cell r="B709" t="str">
            <v>Sainitzer Christoph</v>
          </cell>
          <cell r="C709" t="str">
            <v>M</v>
          </cell>
          <cell r="D709">
            <v>36610</v>
          </cell>
          <cell r="E709">
            <v>42819</v>
          </cell>
          <cell r="F709">
            <v>17</v>
          </cell>
          <cell r="G709" t="str">
            <v>Tulln</v>
          </cell>
          <cell r="H709" t="str">
            <v>Österreich</v>
          </cell>
          <cell r="I709" t="str">
            <v>SAINICHRI</v>
          </cell>
          <cell r="J709" t="str">
            <v>M400</v>
          </cell>
          <cell r="K709" t="str">
            <v/>
          </cell>
          <cell r="N709" t="str">
            <v>I</v>
          </cell>
          <cell r="O709" t="str">
            <v>LAL</v>
          </cell>
          <cell r="P709" t="str">
            <v>LAL</v>
          </cell>
          <cell r="Q709" t="str">
            <v>I</v>
          </cell>
          <cell r="R709" t="str">
            <v>LAL</v>
          </cell>
          <cell r="S709" t="str">
            <v>LAL</v>
          </cell>
          <cell r="T709" t="str">
            <v>I</v>
          </cell>
          <cell r="U709" t="str">
            <v>LAL</v>
          </cell>
          <cell r="V709" t="str">
            <v>LAL</v>
          </cell>
          <cell r="W709" t="str">
            <v>I</v>
          </cell>
          <cell r="X709" t="str">
            <v>LAL</v>
          </cell>
          <cell r="Y709" t="str">
            <v>LAL</v>
          </cell>
        </row>
        <row r="710">
          <cell r="A710">
            <v>696</v>
          </cell>
          <cell r="B710" t="str">
            <v>Hengl Mario</v>
          </cell>
          <cell r="C710" t="str">
            <v>M</v>
          </cell>
          <cell r="D710">
            <v>36680</v>
          </cell>
          <cell r="E710">
            <v>42889</v>
          </cell>
          <cell r="F710">
            <v>17</v>
          </cell>
          <cell r="G710" t="str">
            <v>Tulln</v>
          </cell>
          <cell r="H710" t="str">
            <v>Österreich</v>
          </cell>
          <cell r="I710" t="str">
            <v>HENGLMARI</v>
          </cell>
          <cell r="J710" t="str">
            <v>M401</v>
          </cell>
          <cell r="K710">
            <v>4822</v>
          </cell>
          <cell r="N710" t="str">
            <v>I</v>
          </cell>
          <cell r="O710" t="str">
            <v>LAL</v>
          </cell>
          <cell r="P710" t="str">
            <v>WOL</v>
          </cell>
          <cell r="Q710" t="str">
            <v>I</v>
          </cell>
          <cell r="R710" t="str">
            <v>LAL</v>
          </cell>
          <cell r="S710" t="str">
            <v>WOL</v>
          </cell>
          <cell r="T710" t="str">
            <v>I</v>
          </cell>
          <cell r="U710" t="str">
            <v>LAL</v>
          </cell>
          <cell r="V710" t="str">
            <v>LAL</v>
          </cell>
          <cell r="W710" t="str">
            <v>I</v>
          </cell>
          <cell r="X710" t="str">
            <v>LAL</v>
          </cell>
          <cell r="Y710" t="str">
            <v>LAL</v>
          </cell>
        </row>
        <row r="711">
          <cell r="A711">
            <v>697</v>
          </cell>
          <cell r="B711" t="str">
            <v>Bilalic Anes</v>
          </cell>
          <cell r="C711" t="str">
            <v>M</v>
          </cell>
          <cell r="D711">
            <v>36698</v>
          </cell>
          <cell r="E711">
            <v>42907</v>
          </cell>
          <cell r="F711">
            <v>17</v>
          </cell>
          <cell r="G711" t="str">
            <v>Wien</v>
          </cell>
          <cell r="H711" t="str">
            <v>Österreich</v>
          </cell>
          <cell r="I711" t="str">
            <v>BILALANES</v>
          </cell>
          <cell r="J711" t="str">
            <v>M402</v>
          </cell>
          <cell r="K711" t="str">
            <v/>
          </cell>
          <cell r="N711" t="str">
            <v>I</v>
          </cell>
          <cell r="O711" t="str">
            <v>LAL</v>
          </cell>
          <cell r="P711" t="str">
            <v>LAL</v>
          </cell>
          <cell r="Q711" t="str">
            <v>I</v>
          </cell>
          <cell r="R711" t="str">
            <v>LAL</v>
          </cell>
          <cell r="S711" t="str">
            <v>LAL</v>
          </cell>
          <cell r="T711" t="str">
            <v>I</v>
          </cell>
          <cell r="U711" t="str">
            <v>LAL</v>
          </cell>
          <cell r="V711" t="str">
            <v>LAL</v>
          </cell>
          <cell r="W711" t="str">
            <v>I</v>
          </cell>
          <cell r="X711" t="str">
            <v>LAL</v>
          </cell>
          <cell r="Y711" t="str">
            <v>LAL</v>
          </cell>
        </row>
        <row r="712">
          <cell r="A712">
            <v>698</v>
          </cell>
          <cell r="B712" t="str">
            <v>Kölbl Christian</v>
          </cell>
          <cell r="C712" t="str">
            <v>M</v>
          </cell>
          <cell r="D712">
            <v>36712</v>
          </cell>
          <cell r="E712">
            <v>42921</v>
          </cell>
          <cell r="F712">
            <v>17</v>
          </cell>
          <cell r="G712" t="str">
            <v>Korneuburg</v>
          </cell>
          <cell r="H712" t="str">
            <v>Österreich</v>
          </cell>
          <cell r="I712" t="str">
            <v>KÖLBLCHRI</v>
          </cell>
          <cell r="J712" t="str">
            <v>M403</v>
          </cell>
          <cell r="K712" t="str">
            <v/>
          </cell>
          <cell r="N712" t="str">
            <v>I</v>
          </cell>
          <cell r="O712" t="str">
            <v>LAL</v>
          </cell>
          <cell r="P712" t="str">
            <v>LAL</v>
          </cell>
          <cell r="Q712" t="str">
            <v>I</v>
          </cell>
          <cell r="R712" t="str">
            <v>LAL</v>
          </cell>
          <cell r="S712" t="str">
            <v>LAL</v>
          </cell>
          <cell r="T712" t="str">
            <v>I</v>
          </cell>
          <cell r="U712" t="str">
            <v>LAL</v>
          </cell>
          <cell r="V712" t="str">
            <v>LAL</v>
          </cell>
          <cell r="W712" t="str">
            <v>I</v>
          </cell>
          <cell r="X712" t="str">
            <v>LAL</v>
          </cell>
          <cell r="Y712" t="str">
            <v>LAL</v>
          </cell>
        </row>
        <row r="713">
          <cell r="A713">
            <v>699</v>
          </cell>
          <cell r="B713" t="str">
            <v>Eißert Alexander</v>
          </cell>
          <cell r="C713" t="str">
            <v>M</v>
          </cell>
          <cell r="D713">
            <v>36740</v>
          </cell>
          <cell r="E713">
            <v>42949</v>
          </cell>
          <cell r="F713">
            <v>17</v>
          </cell>
          <cell r="G713" t="str">
            <v>Tulln</v>
          </cell>
          <cell r="H713" t="str">
            <v>Österreich</v>
          </cell>
          <cell r="I713" t="str">
            <v>EIßERALEX</v>
          </cell>
          <cell r="J713" t="str">
            <v>M404</v>
          </cell>
          <cell r="K713">
            <v>4825</v>
          </cell>
          <cell r="N713" t="str">
            <v>I</v>
          </cell>
          <cell r="O713" t="str">
            <v>LAL</v>
          </cell>
          <cell r="P713" t="str">
            <v>LAL</v>
          </cell>
          <cell r="Q713" t="str">
            <v>I</v>
          </cell>
          <cell r="R713" t="str">
            <v>LAL</v>
          </cell>
          <cell r="S713" t="str">
            <v>LAL</v>
          </cell>
          <cell r="T713" t="str">
            <v>I</v>
          </cell>
          <cell r="U713" t="str">
            <v>LAL</v>
          </cell>
          <cell r="V713" t="str">
            <v>LAL</v>
          </cell>
          <cell r="W713" t="str">
            <v>I</v>
          </cell>
          <cell r="X713" t="str">
            <v>LAL</v>
          </cell>
          <cell r="Y713" t="str">
            <v>LAL</v>
          </cell>
        </row>
        <row r="714">
          <cell r="A714">
            <v>700</v>
          </cell>
          <cell r="B714" t="str">
            <v>Kittenberger Kevin</v>
          </cell>
          <cell r="C714" t="str">
            <v>M</v>
          </cell>
          <cell r="D714">
            <v>37734</v>
          </cell>
          <cell r="E714">
            <v>42848</v>
          </cell>
          <cell r="F714">
            <v>14</v>
          </cell>
          <cell r="G714" t="str">
            <v>Wien</v>
          </cell>
          <cell r="H714" t="str">
            <v>Österr</v>
          </cell>
          <cell r="I714" t="str">
            <v>KITTEKEVI</v>
          </cell>
          <cell r="J714" t="str">
            <v>M407</v>
          </cell>
          <cell r="K714" t="str">
            <v/>
          </cell>
          <cell r="N714" t="str">
            <v>I</v>
          </cell>
          <cell r="O714" t="str">
            <v>PSV</v>
          </cell>
          <cell r="P714" t="str">
            <v>PSV</v>
          </cell>
          <cell r="Q714" t="str">
            <v>I</v>
          </cell>
          <cell r="R714" t="str">
            <v>PSV</v>
          </cell>
          <cell r="S714" t="str">
            <v>PSV</v>
          </cell>
          <cell r="T714" t="str">
            <v>I</v>
          </cell>
          <cell r="U714" t="str">
            <v>BRU</v>
          </cell>
          <cell r="V714" t="str">
            <v>BRU</v>
          </cell>
          <cell r="W714" t="str">
            <v>I</v>
          </cell>
          <cell r="X714" t="str">
            <v>BRU</v>
          </cell>
          <cell r="Y714" t="str">
            <v>BRU</v>
          </cell>
        </row>
        <row r="715">
          <cell r="A715">
            <v>701</v>
          </cell>
          <cell r="B715" t="str">
            <v>Bramberger Sebastian</v>
          </cell>
          <cell r="C715" t="str">
            <v>M</v>
          </cell>
          <cell r="D715">
            <v>36804</v>
          </cell>
          <cell r="E715">
            <v>43013</v>
          </cell>
          <cell r="F715">
            <v>17</v>
          </cell>
          <cell r="G715" t="str">
            <v>Braunau</v>
          </cell>
          <cell r="H715" t="str">
            <v>Österr   </v>
          </cell>
          <cell r="I715" t="str">
            <v>BRAMBSEBA</v>
          </cell>
          <cell r="J715" t="str">
            <v>M408</v>
          </cell>
          <cell r="K715">
            <v>4859</v>
          </cell>
          <cell r="N715" t="str">
            <v>I</v>
          </cell>
          <cell r="O715" t="str">
            <v>WEN</v>
          </cell>
          <cell r="P715" t="str">
            <v>WEN</v>
          </cell>
          <cell r="Q715" t="str">
            <v>I</v>
          </cell>
          <cell r="R715" t="str">
            <v>WEN</v>
          </cell>
          <cell r="S715" t="str">
            <v>WEN</v>
          </cell>
          <cell r="T715" t="str">
            <v>I</v>
          </cell>
          <cell r="U715" t="str">
            <v>WEN</v>
          </cell>
          <cell r="V715" t="str">
            <v>WEN</v>
          </cell>
          <cell r="W715" t="str">
            <v>I</v>
          </cell>
          <cell r="X715" t="str">
            <v>WEN</v>
          </cell>
          <cell r="Y715" t="str">
            <v>WEN</v>
          </cell>
        </row>
        <row r="716">
          <cell r="A716">
            <v>702</v>
          </cell>
          <cell r="B716" t="str">
            <v>Wagner Philipp</v>
          </cell>
          <cell r="C716" t="str">
            <v>M</v>
          </cell>
          <cell r="D716">
            <v>37298</v>
          </cell>
          <cell r="E716">
            <v>42777</v>
          </cell>
          <cell r="F716">
            <v>15</v>
          </cell>
          <cell r="G716" t="str">
            <v>Weng</v>
          </cell>
          <cell r="H716" t="str">
            <v>Österr   </v>
          </cell>
          <cell r="I716" t="str">
            <v>WAGNEPHIL</v>
          </cell>
          <cell r="J716" t="str">
            <v>M409</v>
          </cell>
          <cell r="K716" t="str">
            <v/>
          </cell>
          <cell r="N716" t="str">
            <v>I</v>
          </cell>
          <cell r="O716" t="str">
            <v>WEN</v>
          </cell>
          <cell r="P716" t="str">
            <v>WEN</v>
          </cell>
          <cell r="Q716" t="str">
            <v>I</v>
          </cell>
          <cell r="R716" t="str">
            <v>WEN</v>
          </cell>
          <cell r="S716" t="str">
            <v>WEN</v>
          </cell>
          <cell r="T716" t="str">
            <v>I</v>
          </cell>
          <cell r="U716" t="str">
            <v>WEN</v>
          </cell>
          <cell r="V716" t="str">
            <v>WEN</v>
          </cell>
          <cell r="W716" t="str">
            <v>I</v>
          </cell>
          <cell r="X716" t="str">
            <v>WEN</v>
          </cell>
          <cell r="Y716" t="str">
            <v>WEN</v>
          </cell>
        </row>
        <row r="717">
          <cell r="A717">
            <v>703</v>
          </cell>
          <cell r="B717" t="str">
            <v>Bramberger Lukas</v>
          </cell>
          <cell r="C717" t="str">
            <v>M</v>
          </cell>
          <cell r="D717">
            <v>38309</v>
          </cell>
          <cell r="E717">
            <v>43057</v>
          </cell>
          <cell r="F717">
            <v>13</v>
          </cell>
          <cell r="G717" t="str">
            <v>Braunau</v>
          </cell>
          <cell r="H717" t="str">
            <v>Österr   </v>
          </cell>
          <cell r="I717" t="str">
            <v>BRAMBLUKA</v>
          </cell>
          <cell r="J717" t="str">
            <v>M410</v>
          </cell>
          <cell r="K717" t="str">
            <v/>
          </cell>
          <cell r="N717" t="str">
            <v>I</v>
          </cell>
          <cell r="O717" t="str">
            <v>WEN</v>
          </cell>
          <cell r="P717" t="str">
            <v>WEN</v>
          </cell>
          <cell r="Q717" t="str">
            <v>I</v>
          </cell>
          <cell r="R717" t="str">
            <v>WEN</v>
          </cell>
          <cell r="S717" t="str">
            <v>WEN</v>
          </cell>
          <cell r="T717" t="str">
            <v>I</v>
          </cell>
          <cell r="U717" t="str">
            <v>WEN</v>
          </cell>
          <cell r="V717" t="str">
            <v>WEN</v>
          </cell>
          <cell r="W717" t="str">
            <v>I</v>
          </cell>
          <cell r="X717" t="str">
            <v>WEN</v>
          </cell>
          <cell r="Y717" t="str">
            <v>WEN</v>
          </cell>
        </row>
        <row r="718">
          <cell r="A718">
            <v>704</v>
          </cell>
          <cell r="B718" t="str">
            <v>Radlherr Sophie</v>
          </cell>
          <cell r="C718" t="str">
            <v>W</v>
          </cell>
          <cell r="D718">
            <v>36529</v>
          </cell>
          <cell r="E718">
            <v>42739</v>
          </cell>
          <cell r="F718">
            <v>17</v>
          </cell>
          <cell r="G718" t="str">
            <v>Tulln</v>
          </cell>
          <cell r="H718" t="str">
            <v>Österreich</v>
          </cell>
          <cell r="I718" t="str">
            <v>RADLHSOPH</v>
          </cell>
          <cell r="J718" t="str">
            <v>W117</v>
          </cell>
          <cell r="K718" t="str">
            <v/>
          </cell>
          <cell r="N718" t="str">
            <v>I</v>
          </cell>
          <cell r="O718" t="str">
            <v>LAL</v>
          </cell>
          <cell r="P718" t="str">
            <v>LAL</v>
          </cell>
          <cell r="Q718" t="str">
            <v>I</v>
          </cell>
          <cell r="R718" t="str">
            <v>LAL</v>
          </cell>
          <cell r="S718" t="str">
            <v>LAL</v>
          </cell>
          <cell r="T718" t="str">
            <v>I</v>
          </cell>
          <cell r="U718" t="str">
            <v>LAL</v>
          </cell>
          <cell r="V718" t="str">
            <v>LAL</v>
          </cell>
          <cell r="W718" t="str">
            <v>I</v>
          </cell>
          <cell r="X718" t="str">
            <v>LAL</v>
          </cell>
          <cell r="Y718" t="str">
            <v>LAL</v>
          </cell>
        </row>
        <row r="719">
          <cell r="A719">
            <v>705</v>
          </cell>
          <cell r="B719" t="str">
            <v>Majer Sarah</v>
          </cell>
          <cell r="C719" t="str">
            <v>W</v>
          </cell>
          <cell r="D719">
            <v>36573</v>
          </cell>
          <cell r="E719">
            <v>42783</v>
          </cell>
          <cell r="F719">
            <v>17</v>
          </cell>
          <cell r="G719" t="str">
            <v>Wien</v>
          </cell>
          <cell r="H719" t="str">
            <v>Österreich</v>
          </cell>
          <cell r="I719" t="str">
            <v>MAJERSARA</v>
          </cell>
          <cell r="J719" t="str">
            <v>W118</v>
          </cell>
          <cell r="N719" t="str">
            <v>I</v>
          </cell>
          <cell r="O719" t="str">
            <v>LAL</v>
          </cell>
          <cell r="P719" t="str">
            <v>LAL</v>
          </cell>
          <cell r="Q719" t="str">
            <v>I</v>
          </cell>
          <cell r="R719" t="str">
            <v>LAL</v>
          </cell>
          <cell r="S719" t="str">
            <v>LAL</v>
          </cell>
          <cell r="T719" t="str">
            <v>I</v>
          </cell>
          <cell r="U719" t="str">
            <v>LAL</v>
          </cell>
          <cell r="V719" t="str">
            <v>LAL</v>
          </cell>
          <cell r="W719" t="str">
            <v>I</v>
          </cell>
          <cell r="X719" t="str">
            <v>LAL</v>
          </cell>
          <cell r="Y719" t="str">
            <v>LAL</v>
          </cell>
        </row>
        <row r="720">
          <cell r="A720">
            <v>706</v>
          </cell>
          <cell r="B720" t="str">
            <v>Ortlieb Hannah</v>
          </cell>
          <cell r="C720" t="str">
            <v>W</v>
          </cell>
          <cell r="D720">
            <v>36600</v>
          </cell>
          <cell r="E720">
            <v>42809</v>
          </cell>
          <cell r="F720">
            <v>17</v>
          </cell>
          <cell r="G720" t="str">
            <v>Tulln</v>
          </cell>
          <cell r="H720" t="str">
            <v>Österreich</v>
          </cell>
          <cell r="I720" t="str">
            <v>ORTLIHANN</v>
          </cell>
          <cell r="J720" t="str">
            <v>W119</v>
          </cell>
          <cell r="K720" t="str">
            <v/>
          </cell>
          <cell r="N720" t="str">
            <v>I</v>
          </cell>
          <cell r="O720" t="str">
            <v>LAL</v>
          </cell>
          <cell r="P720" t="str">
            <v>LAL</v>
          </cell>
          <cell r="Q720" t="str">
            <v>I</v>
          </cell>
          <cell r="R720" t="str">
            <v>LAL</v>
          </cell>
          <cell r="S720" t="str">
            <v>LAL</v>
          </cell>
          <cell r="T720" t="str">
            <v>I</v>
          </cell>
          <cell r="U720" t="str">
            <v>LAL</v>
          </cell>
          <cell r="V720" t="str">
            <v>LAL</v>
          </cell>
          <cell r="W720" t="str">
            <v>I</v>
          </cell>
          <cell r="X720" t="str">
            <v>LAL</v>
          </cell>
          <cell r="Y720" t="str">
            <v>LAL</v>
          </cell>
        </row>
        <row r="721">
          <cell r="A721">
            <v>707</v>
          </cell>
          <cell r="B721" t="str">
            <v>Bilalic Alisa</v>
          </cell>
          <cell r="C721" t="str">
            <v>W</v>
          </cell>
          <cell r="D721">
            <v>36698</v>
          </cell>
          <cell r="E721">
            <v>42907</v>
          </cell>
          <cell r="F721">
            <v>17</v>
          </cell>
          <cell r="G721" t="str">
            <v>Wien</v>
          </cell>
          <cell r="H721" t="str">
            <v>Österreich</v>
          </cell>
          <cell r="I721" t="str">
            <v>BILALALIS</v>
          </cell>
          <cell r="J721" t="str">
            <v>W120</v>
          </cell>
          <cell r="K721" t="str">
            <v/>
          </cell>
          <cell r="N721" t="str">
            <v>I</v>
          </cell>
          <cell r="O721" t="str">
            <v>LAL</v>
          </cell>
          <cell r="P721" t="str">
            <v>LAL</v>
          </cell>
          <cell r="Q721" t="str">
            <v>I</v>
          </cell>
          <cell r="R721" t="str">
            <v>LAL</v>
          </cell>
          <cell r="S721" t="str">
            <v>LAL</v>
          </cell>
          <cell r="T721" t="str">
            <v>I</v>
          </cell>
          <cell r="U721" t="str">
            <v>LAL</v>
          </cell>
          <cell r="V721" t="str">
            <v>LAL</v>
          </cell>
          <cell r="W721" t="str">
            <v>I</v>
          </cell>
          <cell r="X721" t="str">
            <v>LAL</v>
          </cell>
          <cell r="Y721" t="str">
            <v>LAL</v>
          </cell>
        </row>
        <row r="722">
          <cell r="A722">
            <v>708</v>
          </cell>
          <cell r="B722" t="str">
            <v>Falb Nikolaus</v>
          </cell>
          <cell r="C722" t="str">
            <v>M</v>
          </cell>
          <cell r="D722">
            <v>35642</v>
          </cell>
          <cell r="E722">
            <v>42947</v>
          </cell>
          <cell r="F722">
            <v>20</v>
          </cell>
          <cell r="I722" t="str">
            <v>FALBNIKO</v>
          </cell>
          <cell r="K722">
            <v>4715</v>
          </cell>
          <cell r="N722" t="str">
            <v/>
          </cell>
          <cell r="O722" t="str">
            <v/>
          </cell>
          <cell r="P722" t="str">
            <v/>
          </cell>
          <cell r="Q722" t="str">
            <v/>
          </cell>
          <cell r="R722" t="str">
            <v/>
          </cell>
          <cell r="S722" t="str">
            <v/>
          </cell>
          <cell r="T722" t="str">
            <v/>
          </cell>
          <cell r="U722" t="str">
            <v/>
          </cell>
          <cell r="V722" t="str">
            <v/>
          </cell>
          <cell r="W722" t="str">
            <v>I</v>
          </cell>
          <cell r="X722" t="str">
            <v>GIC</v>
          </cell>
          <cell r="Y722" t="str">
            <v>GIC</v>
          </cell>
        </row>
        <row r="723">
          <cell r="A723">
            <v>709</v>
          </cell>
          <cell r="B723" t="str">
            <v>Gomboc Lukas</v>
          </cell>
          <cell r="C723" t="str">
            <v>M</v>
          </cell>
          <cell r="D723">
            <v>35968</v>
          </cell>
          <cell r="E723">
            <v>42908</v>
          </cell>
          <cell r="F723">
            <v>19</v>
          </cell>
          <cell r="G723" t="str">
            <v>Wien</v>
          </cell>
          <cell r="H723" t="str">
            <v>Österreich</v>
          </cell>
          <cell r="I723" t="str">
            <v>GOMBOLUKA</v>
          </cell>
          <cell r="K723">
            <v>4711</v>
          </cell>
          <cell r="N723" t="str">
            <v>I</v>
          </cell>
          <cell r="O723" t="str">
            <v>VÖD</v>
          </cell>
          <cell r="P723" t="str">
            <v>VÖD</v>
          </cell>
          <cell r="Q723" t="str">
            <v>I</v>
          </cell>
          <cell r="R723" t="str">
            <v>VÖD</v>
          </cell>
          <cell r="S723" t="str">
            <v>VÖD</v>
          </cell>
          <cell r="T723" t="str">
            <v>I</v>
          </cell>
          <cell r="U723" t="str">
            <v>VÖD</v>
          </cell>
          <cell r="V723" t="str">
            <v>VÖD</v>
          </cell>
          <cell r="W723" t="str">
            <v>I</v>
          </cell>
          <cell r="X723" t="str">
            <v>VÖD</v>
          </cell>
          <cell r="Y723" t="str">
            <v>VÖD</v>
          </cell>
        </row>
        <row r="724">
          <cell r="A724">
            <v>710</v>
          </cell>
          <cell r="B724" t="str">
            <v>Pichler Patrick</v>
          </cell>
          <cell r="C724" t="str">
            <v>M</v>
          </cell>
          <cell r="D724">
            <v>35954</v>
          </cell>
          <cell r="E724">
            <v>42894</v>
          </cell>
          <cell r="F724">
            <v>19</v>
          </cell>
          <cell r="I724" t="str">
            <v>PICHLPATR</v>
          </cell>
          <cell r="K724">
            <v>4713</v>
          </cell>
          <cell r="N724" t="str">
            <v>I</v>
          </cell>
          <cell r="O724" t="str">
            <v>GIC</v>
          </cell>
          <cell r="P724" t="str">
            <v>GIC</v>
          </cell>
          <cell r="Q724" t="str">
            <v>I</v>
          </cell>
          <cell r="R724" t="str">
            <v>GIC</v>
          </cell>
          <cell r="S724" t="str">
            <v>GIC</v>
          </cell>
          <cell r="T724" t="str">
            <v>I</v>
          </cell>
          <cell r="U724" t="str">
            <v>GIC</v>
          </cell>
          <cell r="V724" t="str">
            <v>GIC</v>
          </cell>
          <cell r="W724" t="str">
            <v>I</v>
          </cell>
          <cell r="X724" t="str">
            <v>GIC</v>
          </cell>
          <cell r="Y724" t="str">
            <v>GIC</v>
          </cell>
        </row>
        <row r="725">
          <cell r="A725">
            <v>711</v>
          </cell>
          <cell r="B725" t="str">
            <v>Bauer Philipp-Leon</v>
          </cell>
          <cell r="C725" t="str">
            <v>M</v>
          </cell>
          <cell r="D725">
            <v>32758</v>
          </cell>
          <cell r="E725">
            <v>42985</v>
          </cell>
          <cell r="F725">
            <v>28</v>
          </cell>
          <cell r="G725" t="str">
            <v>Horn</v>
          </cell>
          <cell r="H725" t="str">
            <v>Österr</v>
          </cell>
          <cell r="I725" t="str">
            <v>BAUERPHIL</v>
          </cell>
          <cell r="K725">
            <v>4714</v>
          </cell>
          <cell r="N725" t="str">
            <v>I</v>
          </cell>
          <cell r="O725" t="str">
            <v>GIC</v>
          </cell>
          <cell r="P725" t="str">
            <v>HAR</v>
          </cell>
          <cell r="Q725" t="str">
            <v>I</v>
          </cell>
          <cell r="R725" t="str">
            <v>GIC</v>
          </cell>
          <cell r="S725" t="str">
            <v>HAR</v>
          </cell>
          <cell r="T725" t="str">
            <v>I</v>
          </cell>
          <cell r="U725" t="str">
            <v>GIC</v>
          </cell>
          <cell r="V725" t="str">
            <v>HAR</v>
          </cell>
          <cell r="W725" t="str">
            <v>I</v>
          </cell>
          <cell r="X725" t="str">
            <v>GIC</v>
          </cell>
          <cell r="Y725" t="str">
            <v>GIC</v>
          </cell>
        </row>
        <row r="726">
          <cell r="A726">
            <v>712</v>
          </cell>
          <cell r="B726" t="str">
            <v>Kerschbaumer Wilhelm</v>
          </cell>
          <cell r="C726" t="str">
            <v>M</v>
          </cell>
          <cell r="D726">
            <v>19289</v>
          </cell>
          <cell r="E726">
            <v>43030</v>
          </cell>
          <cell r="F726">
            <v>65</v>
          </cell>
          <cell r="G726" t="str">
            <v>Aigen</v>
          </cell>
          <cell r="H726" t="str">
            <v>Österr</v>
          </cell>
          <cell r="I726" t="str">
            <v>KERSCWILH</v>
          </cell>
          <cell r="K726">
            <v>256</v>
          </cell>
          <cell r="N726" t="str">
            <v>I</v>
          </cell>
          <cell r="O726" t="str">
            <v>PSV</v>
          </cell>
          <cell r="P726" t="str">
            <v>PSV</v>
          </cell>
          <cell r="Q726" t="str">
            <v>I</v>
          </cell>
          <cell r="R726" t="str">
            <v>PSV</v>
          </cell>
          <cell r="S726" t="str">
            <v>PSV</v>
          </cell>
          <cell r="T726" t="str">
            <v/>
          </cell>
          <cell r="U726" t="str">
            <v/>
          </cell>
          <cell r="V726" t="str">
            <v/>
          </cell>
          <cell r="W726" t="str">
            <v>I</v>
          </cell>
          <cell r="X726" t="str">
            <v>BRU</v>
          </cell>
          <cell r="Y726" t="str">
            <v>BRU</v>
          </cell>
        </row>
        <row r="727">
          <cell r="A727">
            <v>713</v>
          </cell>
          <cell r="B727" t="str">
            <v>Leodolter Martin</v>
          </cell>
          <cell r="C727" t="str">
            <v>M</v>
          </cell>
          <cell r="D727">
            <v>32579</v>
          </cell>
          <cell r="E727">
            <v>42806</v>
          </cell>
          <cell r="F727">
            <v>28</v>
          </cell>
          <cell r="G727" t="str">
            <v>Wien</v>
          </cell>
          <cell r="H727" t="str">
            <v>Österr</v>
          </cell>
          <cell r="I727" t="str">
            <v>LEODOMART</v>
          </cell>
          <cell r="K727">
            <v>4346</v>
          </cell>
          <cell r="N727" t="str">
            <v>I</v>
          </cell>
          <cell r="O727" t="str">
            <v>PRE</v>
          </cell>
          <cell r="P727" t="str">
            <v>PRE</v>
          </cell>
          <cell r="Q727" t="str">
            <v>I</v>
          </cell>
          <cell r="R727" t="str">
            <v>PRE</v>
          </cell>
          <cell r="S727" t="str">
            <v>PRE</v>
          </cell>
          <cell r="T727" t="str">
            <v>I</v>
          </cell>
          <cell r="U727" t="str">
            <v>PRE</v>
          </cell>
          <cell r="V727" t="str">
            <v>PRE</v>
          </cell>
          <cell r="W727" t="str">
            <v>I</v>
          </cell>
          <cell r="X727" t="str">
            <v>PRE</v>
          </cell>
          <cell r="Y727" t="str">
            <v>PRE</v>
          </cell>
        </row>
        <row r="728">
          <cell r="A728">
            <v>714</v>
          </cell>
          <cell r="B728" t="str">
            <v>Stuhlmeier Raphael</v>
          </cell>
          <cell r="C728" t="str">
            <v>M</v>
          </cell>
          <cell r="D728">
            <v>31233</v>
          </cell>
          <cell r="E728">
            <v>42921</v>
          </cell>
          <cell r="F728">
            <v>32</v>
          </cell>
          <cell r="G728" t="str">
            <v>Graz</v>
          </cell>
          <cell r="H728" t="str">
            <v>Österr</v>
          </cell>
          <cell r="I728" t="str">
            <v>STUHLRAPH</v>
          </cell>
          <cell r="K728">
            <v>4719</v>
          </cell>
          <cell r="N728" t="str">
            <v>I</v>
          </cell>
          <cell r="O728" t="str">
            <v>WLD</v>
          </cell>
          <cell r="P728" t="str">
            <v>WLD</v>
          </cell>
          <cell r="Q728" t="str">
            <v>I</v>
          </cell>
          <cell r="R728" t="str">
            <v>WLD</v>
          </cell>
          <cell r="S728" t="str">
            <v>WLD</v>
          </cell>
          <cell r="T728" t="str">
            <v>I</v>
          </cell>
          <cell r="U728" t="str">
            <v>WLD</v>
          </cell>
          <cell r="V728" t="str">
            <v>WLD</v>
          </cell>
          <cell r="W728" t="str">
            <v>I</v>
          </cell>
          <cell r="X728" t="str">
            <v>WLD</v>
          </cell>
          <cell r="Y728" t="str">
            <v>WLD</v>
          </cell>
        </row>
        <row r="729">
          <cell r="A729">
            <v>715</v>
          </cell>
          <cell r="B729" t="str">
            <v>Narovnigg Claudia</v>
          </cell>
          <cell r="C729" t="str">
            <v>W</v>
          </cell>
          <cell r="D729">
            <v>26516</v>
          </cell>
          <cell r="E729">
            <v>42952</v>
          </cell>
          <cell r="F729">
            <v>45</v>
          </cell>
          <cell r="G729" t="str">
            <v>Steyr</v>
          </cell>
          <cell r="H729" t="str">
            <v>Österr</v>
          </cell>
          <cell r="I729" t="str">
            <v>NAROVCLAU</v>
          </cell>
          <cell r="K729">
            <v>4243</v>
          </cell>
          <cell r="N729" t="str">
            <v>I</v>
          </cell>
          <cell r="O729" t="str">
            <v>WEL</v>
          </cell>
          <cell r="P729" t="str">
            <v>WEL</v>
          </cell>
          <cell r="Q729" t="str">
            <v>I</v>
          </cell>
          <cell r="R729" t="str">
            <v>WEL</v>
          </cell>
          <cell r="S729" t="str">
            <v>WEL</v>
          </cell>
          <cell r="T729" t="str">
            <v>I</v>
          </cell>
          <cell r="U729" t="str">
            <v>WEL</v>
          </cell>
          <cell r="V729" t="str">
            <v>WEL</v>
          </cell>
          <cell r="W729" t="str">
            <v>I</v>
          </cell>
          <cell r="X729" t="str">
            <v>WEL</v>
          </cell>
          <cell r="Y729" t="str">
            <v>WEL</v>
          </cell>
        </row>
        <row r="730">
          <cell r="A730">
            <v>716</v>
          </cell>
          <cell r="B730" t="str">
            <v>Pfaffenberger Mario</v>
          </cell>
          <cell r="C730" t="str">
            <v>M</v>
          </cell>
          <cell r="D730">
            <v>35696</v>
          </cell>
          <cell r="E730">
            <v>43001</v>
          </cell>
          <cell r="F730">
            <v>20</v>
          </cell>
          <cell r="G730" t="str">
            <v>Wels</v>
          </cell>
          <cell r="H730" t="str">
            <v>Österr</v>
          </cell>
          <cell r="I730" t="str">
            <v>PFAFFMARI</v>
          </cell>
          <cell r="K730">
            <v>4721</v>
          </cell>
          <cell r="N730" t="str">
            <v>I</v>
          </cell>
          <cell r="O730" t="str">
            <v>WEL</v>
          </cell>
          <cell r="P730" t="str">
            <v>WEL</v>
          </cell>
          <cell r="Q730" t="str">
            <v>I</v>
          </cell>
          <cell r="R730" t="str">
            <v>WEL</v>
          </cell>
          <cell r="S730" t="str">
            <v>WEL</v>
          </cell>
          <cell r="T730" t="str">
            <v>I</v>
          </cell>
          <cell r="U730" t="str">
            <v>WEL</v>
          </cell>
          <cell r="V730" t="str">
            <v>WEL</v>
          </cell>
          <cell r="W730" t="str">
            <v>I</v>
          </cell>
          <cell r="X730" t="str">
            <v>WEL</v>
          </cell>
          <cell r="Y730" t="str">
            <v>WEL</v>
          </cell>
        </row>
        <row r="731">
          <cell r="A731">
            <v>717</v>
          </cell>
          <cell r="B731" t="str">
            <v>Riedl Bernhard Markus</v>
          </cell>
          <cell r="C731" t="str">
            <v>M</v>
          </cell>
          <cell r="D731">
            <v>32273</v>
          </cell>
          <cell r="E731">
            <v>42865</v>
          </cell>
          <cell r="F731">
            <v>29</v>
          </cell>
          <cell r="G731" t="str">
            <v>Wels</v>
          </cell>
          <cell r="H731" t="str">
            <v>Österr</v>
          </cell>
          <cell r="I731" t="str">
            <v>RIEDLBERM</v>
          </cell>
          <cell r="K731">
            <v>4720</v>
          </cell>
          <cell r="N731" t="str">
            <v>I</v>
          </cell>
          <cell r="O731" t="str">
            <v>WEL</v>
          </cell>
          <cell r="P731" t="str">
            <v>WEL</v>
          </cell>
          <cell r="Q731" t="str">
            <v>I</v>
          </cell>
          <cell r="R731" t="str">
            <v>WEL</v>
          </cell>
          <cell r="S731" t="str">
            <v>WEL</v>
          </cell>
          <cell r="T731" t="str">
            <v>I</v>
          </cell>
          <cell r="U731" t="str">
            <v>WEL</v>
          </cell>
          <cell r="V731" t="str">
            <v>WEL</v>
          </cell>
          <cell r="W731" t="str">
            <v>I</v>
          </cell>
          <cell r="X731" t="str">
            <v>WEL</v>
          </cell>
          <cell r="Y731" t="str">
            <v>WEL</v>
          </cell>
        </row>
        <row r="732">
          <cell r="A732">
            <v>718</v>
          </cell>
          <cell r="B732" t="str">
            <v>Pichler Dominic</v>
          </cell>
          <cell r="C732" t="str">
            <v>M</v>
          </cell>
          <cell r="D732">
            <v>33909</v>
          </cell>
          <cell r="E732">
            <v>43040</v>
          </cell>
          <cell r="F732">
            <v>25</v>
          </cell>
          <cell r="G732" t="str">
            <v>Graz</v>
          </cell>
          <cell r="H732" t="str">
            <v>Österr</v>
          </cell>
          <cell r="I732" t="str">
            <v>PICHLDOMI</v>
          </cell>
          <cell r="K732">
            <v>4718</v>
          </cell>
          <cell r="N732" t="str">
            <v>I</v>
          </cell>
          <cell r="O732" t="str">
            <v>FEL</v>
          </cell>
          <cell r="P732" t="str">
            <v>FEL</v>
          </cell>
          <cell r="Q732" t="str">
            <v>I</v>
          </cell>
          <cell r="R732" t="str">
            <v>FEL</v>
          </cell>
          <cell r="S732" t="str">
            <v>FEL</v>
          </cell>
          <cell r="T732" t="str">
            <v>I</v>
          </cell>
          <cell r="U732" t="str">
            <v>FEL</v>
          </cell>
          <cell r="V732" t="str">
            <v>FEL</v>
          </cell>
          <cell r="W732" t="str">
            <v>I</v>
          </cell>
          <cell r="X732" t="str">
            <v>FEL</v>
          </cell>
          <cell r="Y732" t="str">
            <v>FEL</v>
          </cell>
        </row>
        <row r="733">
          <cell r="A733">
            <v>719</v>
          </cell>
          <cell r="B733" t="str">
            <v>Kreisser Johann</v>
          </cell>
          <cell r="C733" t="str">
            <v>M</v>
          </cell>
          <cell r="D733">
            <v>17502</v>
          </cell>
          <cell r="E733">
            <v>43070</v>
          </cell>
          <cell r="F733">
            <v>70</v>
          </cell>
          <cell r="G733" t="str">
            <v>Häring</v>
          </cell>
          <cell r="H733" t="str">
            <v>Österr</v>
          </cell>
          <cell r="I733" t="str">
            <v>KREISJOHA</v>
          </cell>
          <cell r="K733">
            <v>715</v>
          </cell>
          <cell r="N733" t="str">
            <v>I</v>
          </cell>
          <cell r="O733" t="str">
            <v>BHÄ</v>
          </cell>
          <cell r="P733" t="str">
            <v>BHÄ</v>
          </cell>
          <cell r="Q733" t="str">
            <v/>
          </cell>
          <cell r="R733" t="str">
            <v/>
          </cell>
          <cell r="S733" t="str">
            <v/>
          </cell>
          <cell r="T733" t="str">
            <v/>
          </cell>
          <cell r="U733" t="str">
            <v/>
          </cell>
          <cell r="V733" t="str">
            <v/>
          </cell>
          <cell r="W733" t="str">
            <v>I</v>
          </cell>
          <cell r="X733" t="str">
            <v>BHÄ</v>
          </cell>
          <cell r="Y733" t="str">
            <v>BHÄ</v>
          </cell>
        </row>
        <row r="734">
          <cell r="A734">
            <v>720</v>
          </cell>
          <cell r="B734" t="str">
            <v>Steiner Harald</v>
          </cell>
          <cell r="C734" t="str">
            <v>M</v>
          </cell>
          <cell r="D734">
            <v>26246</v>
          </cell>
          <cell r="E734">
            <v>43048</v>
          </cell>
          <cell r="F734">
            <v>46</v>
          </cell>
          <cell r="G734" t="str">
            <v>Innsbruck</v>
          </cell>
          <cell r="H734" t="str">
            <v>Österr</v>
          </cell>
          <cell r="I734" t="str">
            <v>STEINHARA</v>
          </cell>
          <cell r="K734">
            <v>3162</v>
          </cell>
          <cell r="N734" t="str">
            <v>I</v>
          </cell>
          <cell r="O734" t="str">
            <v>RUM</v>
          </cell>
          <cell r="P734" t="str">
            <v>RUM</v>
          </cell>
          <cell r="Q734" t="str">
            <v>I</v>
          </cell>
          <cell r="R734" t="str">
            <v>RUM</v>
          </cell>
          <cell r="S734" t="str">
            <v>RUM</v>
          </cell>
          <cell r="T734" t="str">
            <v>I</v>
          </cell>
          <cell r="U734" t="str">
            <v>RUM</v>
          </cell>
          <cell r="V734" t="str">
            <v>RUM</v>
          </cell>
          <cell r="W734" t="str">
            <v>I</v>
          </cell>
          <cell r="X734" t="str">
            <v>RUM</v>
          </cell>
          <cell r="Y734" t="str">
            <v>RUM</v>
          </cell>
        </row>
        <row r="735">
          <cell r="A735">
            <v>721</v>
          </cell>
          <cell r="B735" t="str">
            <v>Uran Werner</v>
          </cell>
          <cell r="C735" t="str">
            <v>M</v>
          </cell>
          <cell r="D735">
            <v>24987</v>
          </cell>
          <cell r="E735">
            <v>42884</v>
          </cell>
          <cell r="F735">
            <v>49</v>
          </cell>
          <cell r="G735" t="str">
            <v>Innsbruck</v>
          </cell>
          <cell r="H735" t="str">
            <v>Österr</v>
          </cell>
          <cell r="I735" t="str">
            <v>URANWERN</v>
          </cell>
          <cell r="K735">
            <v>2662</v>
          </cell>
          <cell r="N735" t="str">
            <v>I</v>
          </cell>
          <cell r="O735" t="str">
            <v>RUM</v>
          </cell>
          <cell r="P735" t="str">
            <v>RUM</v>
          </cell>
          <cell r="Q735" t="str">
            <v>I</v>
          </cell>
          <cell r="R735" t="str">
            <v>RUM</v>
          </cell>
          <cell r="S735" t="str">
            <v>RUM</v>
          </cell>
          <cell r="T735" t="str">
            <v>I</v>
          </cell>
          <cell r="U735" t="str">
            <v>RUM</v>
          </cell>
          <cell r="V735" t="str">
            <v>RUM</v>
          </cell>
          <cell r="W735" t="str">
            <v>I</v>
          </cell>
          <cell r="X735" t="str">
            <v>RUM</v>
          </cell>
          <cell r="Y735" t="str">
            <v>RUM</v>
          </cell>
        </row>
        <row r="736">
          <cell r="A736">
            <v>722</v>
          </cell>
          <cell r="B736" t="str">
            <v>Berthold David</v>
          </cell>
          <cell r="C736" t="str">
            <v>M</v>
          </cell>
          <cell r="D736">
            <v>36768</v>
          </cell>
          <cell r="E736">
            <v>42977</v>
          </cell>
          <cell r="F736">
            <v>17</v>
          </cell>
          <cell r="G736" t="str">
            <v>Tulln</v>
          </cell>
          <cell r="H736" t="str">
            <v>Österreich</v>
          </cell>
          <cell r="I736" t="str">
            <v>BERTHDAVI</v>
          </cell>
          <cell r="J736" t="str">
            <v>M406</v>
          </cell>
          <cell r="N736" t="str">
            <v>I</v>
          </cell>
          <cell r="O736" t="str">
            <v>LAL</v>
          </cell>
          <cell r="P736" t="str">
            <v>LAL</v>
          </cell>
          <cell r="Q736" t="str">
            <v>I</v>
          </cell>
          <cell r="R736" t="str">
            <v>LAL</v>
          </cell>
          <cell r="S736" t="str">
            <v>LAL</v>
          </cell>
          <cell r="T736" t="str">
            <v>I</v>
          </cell>
          <cell r="U736" t="str">
            <v>LAL</v>
          </cell>
          <cell r="V736" t="str">
            <v>LAL</v>
          </cell>
          <cell r="W736" t="str">
            <v>I</v>
          </cell>
          <cell r="X736" t="str">
            <v>LAL</v>
          </cell>
          <cell r="Y736" t="str">
            <v>LAL</v>
          </cell>
        </row>
        <row r="737">
          <cell r="A737">
            <v>723</v>
          </cell>
          <cell r="B737" t="str">
            <v>Marschall Marianne</v>
          </cell>
          <cell r="C737" t="str">
            <v>W</v>
          </cell>
          <cell r="D737">
            <v>36679</v>
          </cell>
          <cell r="E737">
            <v>42888</v>
          </cell>
          <cell r="F737">
            <v>17</v>
          </cell>
          <cell r="G737" t="str">
            <v>St.Pölten</v>
          </cell>
          <cell r="H737" t="str">
            <v>Österreich</v>
          </cell>
          <cell r="I737" t="str">
            <v>MARSCMARI</v>
          </cell>
          <cell r="J737" t="str">
            <v>W122</v>
          </cell>
          <cell r="N737" t="str">
            <v>I</v>
          </cell>
          <cell r="O737" t="str">
            <v>LAL</v>
          </cell>
          <cell r="P737" t="str">
            <v>LAL</v>
          </cell>
          <cell r="Q737" t="str">
            <v>I</v>
          </cell>
          <cell r="R737" t="str">
            <v>LAL</v>
          </cell>
          <cell r="S737" t="str">
            <v>LAL</v>
          </cell>
          <cell r="T737" t="str">
            <v>I</v>
          </cell>
          <cell r="U737" t="str">
            <v>LAL</v>
          </cell>
          <cell r="V737" t="str">
            <v>LAL</v>
          </cell>
          <cell r="W737" t="str">
            <v>I</v>
          </cell>
          <cell r="X737" t="str">
            <v>LAL</v>
          </cell>
          <cell r="Y737" t="str">
            <v>LAL</v>
          </cell>
        </row>
        <row r="738">
          <cell r="A738">
            <v>724</v>
          </cell>
          <cell r="B738" t="str">
            <v>Musel Benjamin</v>
          </cell>
          <cell r="C738" t="str">
            <v>M</v>
          </cell>
          <cell r="D738">
            <v>36579</v>
          </cell>
          <cell r="E738">
            <v>42789</v>
          </cell>
          <cell r="F738">
            <v>17</v>
          </cell>
          <cell r="G738" t="str">
            <v>Tulln</v>
          </cell>
          <cell r="H738" t="str">
            <v>Österreich</v>
          </cell>
          <cell r="I738" t="str">
            <v>MUSELBENJ</v>
          </cell>
          <cell r="J738" t="str">
            <v>M405</v>
          </cell>
          <cell r="N738" t="str">
            <v>I</v>
          </cell>
          <cell r="O738" t="str">
            <v>LAL</v>
          </cell>
          <cell r="P738" t="str">
            <v>LAL</v>
          </cell>
          <cell r="Q738" t="str">
            <v>I</v>
          </cell>
          <cell r="R738" t="str">
            <v>LAL</v>
          </cell>
          <cell r="S738" t="str">
            <v>LAL</v>
          </cell>
          <cell r="T738" t="str">
            <v>I</v>
          </cell>
          <cell r="U738" t="str">
            <v>LAL</v>
          </cell>
          <cell r="V738" t="str">
            <v>LAL</v>
          </cell>
          <cell r="W738" t="str">
            <v>I</v>
          </cell>
          <cell r="X738" t="str">
            <v>LAL</v>
          </cell>
          <cell r="Y738" t="str">
            <v>LAL</v>
          </cell>
        </row>
        <row r="739">
          <cell r="A739">
            <v>725</v>
          </cell>
          <cell r="B739" t="str">
            <v>Zips Sara</v>
          </cell>
          <cell r="C739" t="str">
            <v>W</v>
          </cell>
          <cell r="D739">
            <v>36360</v>
          </cell>
          <cell r="E739">
            <v>42935</v>
          </cell>
          <cell r="F739">
            <v>18</v>
          </cell>
          <cell r="G739" t="str">
            <v>Klosterneuburg</v>
          </cell>
          <cell r="H739" t="str">
            <v>Österreich</v>
          </cell>
          <cell r="I739" t="str">
            <v>ZIPSSARA</v>
          </cell>
          <cell r="J739" t="str">
            <v>W121</v>
          </cell>
          <cell r="N739" t="str">
            <v>I</v>
          </cell>
          <cell r="O739" t="str">
            <v>LAL</v>
          </cell>
          <cell r="P739" t="str">
            <v>LAL</v>
          </cell>
          <cell r="Q739" t="str">
            <v>I</v>
          </cell>
          <cell r="R739" t="str">
            <v>LAL</v>
          </cell>
          <cell r="S739" t="str">
            <v>LAL</v>
          </cell>
          <cell r="T739" t="str">
            <v>I</v>
          </cell>
          <cell r="U739" t="str">
            <v>LAL</v>
          </cell>
          <cell r="V739" t="str">
            <v>LAL</v>
          </cell>
          <cell r="W739" t="str">
            <v>I</v>
          </cell>
          <cell r="X739" t="str">
            <v>LAL</v>
          </cell>
          <cell r="Y739" t="str">
            <v>LAL</v>
          </cell>
        </row>
        <row r="740">
          <cell r="A740">
            <v>726</v>
          </cell>
          <cell r="B740" t="str">
            <v>Ebner Maximilian</v>
          </cell>
          <cell r="C740" t="str">
            <v>M</v>
          </cell>
          <cell r="D740">
            <v>36455</v>
          </cell>
          <cell r="E740">
            <v>43030</v>
          </cell>
          <cell r="F740">
            <v>18</v>
          </cell>
          <cell r="G740" t="str">
            <v>Wels</v>
          </cell>
          <cell r="H740" t="str">
            <v>Österr</v>
          </cell>
          <cell r="I740" t="str">
            <v>EBNERMAXI</v>
          </cell>
          <cell r="J740" t="str">
            <v>M411</v>
          </cell>
          <cell r="K740">
            <v>4774</v>
          </cell>
          <cell r="N740" t="str">
            <v>I</v>
          </cell>
          <cell r="O740" t="str">
            <v>WEL</v>
          </cell>
          <cell r="P740" t="str">
            <v>WEL</v>
          </cell>
          <cell r="Q740" t="str">
            <v>I</v>
          </cell>
          <cell r="R740" t="str">
            <v>WEL</v>
          </cell>
          <cell r="S740" t="str">
            <v>WEL</v>
          </cell>
          <cell r="T740" t="str">
            <v>I</v>
          </cell>
          <cell r="U740" t="str">
            <v>WEL</v>
          </cell>
          <cell r="V740" t="str">
            <v>WEL</v>
          </cell>
          <cell r="W740" t="str">
            <v>I</v>
          </cell>
          <cell r="X740" t="str">
            <v>WEL</v>
          </cell>
          <cell r="Y740" t="str">
            <v>WEL</v>
          </cell>
        </row>
        <row r="741">
          <cell r="A741">
            <v>727</v>
          </cell>
          <cell r="B741" t="str">
            <v>Hansalek Patrick</v>
          </cell>
          <cell r="C741" t="str">
            <v>M</v>
          </cell>
          <cell r="D741">
            <v>37758</v>
          </cell>
          <cell r="E741">
            <v>42872</v>
          </cell>
          <cell r="F741">
            <v>14</v>
          </cell>
          <cell r="G741" t="str">
            <v>Wels</v>
          </cell>
          <cell r="H741" t="str">
            <v>Österr</v>
          </cell>
          <cell r="I741" t="str">
            <v>HANSAPATR</v>
          </cell>
          <cell r="J741" t="str">
            <v>M412</v>
          </cell>
          <cell r="N741" t="str">
            <v>I</v>
          </cell>
          <cell r="O741" t="str">
            <v>WEL</v>
          </cell>
          <cell r="P741" t="str">
            <v>WEL</v>
          </cell>
          <cell r="Q741" t="str">
            <v>I</v>
          </cell>
          <cell r="R741" t="str">
            <v>WEL</v>
          </cell>
          <cell r="S741" t="str">
            <v>WEL</v>
          </cell>
          <cell r="T741" t="str">
            <v>I</v>
          </cell>
          <cell r="U741" t="str">
            <v>WEL</v>
          </cell>
          <cell r="V741" t="str">
            <v>WEL</v>
          </cell>
          <cell r="W741" t="str">
            <v>I</v>
          </cell>
          <cell r="X741" t="str">
            <v>WEL</v>
          </cell>
          <cell r="Y741" t="str">
            <v>WEL</v>
          </cell>
        </row>
        <row r="742">
          <cell r="A742">
            <v>728</v>
          </cell>
          <cell r="B742" t="str">
            <v>Jöbstl Markus</v>
          </cell>
          <cell r="C742" t="str">
            <v>M</v>
          </cell>
          <cell r="D742">
            <v>35910</v>
          </cell>
          <cell r="E742">
            <v>42850</v>
          </cell>
          <cell r="F742">
            <v>19</v>
          </cell>
          <cell r="G742" t="str">
            <v>Graz</v>
          </cell>
          <cell r="H742" t="str">
            <v>Österreich</v>
          </cell>
          <cell r="I742" t="str">
            <v>JÖBSTMARK</v>
          </cell>
          <cell r="K742">
            <v>4723</v>
          </cell>
          <cell r="N742" t="str">
            <v>I</v>
          </cell>
          <cell r="O742" t="str">
            <v>FEL</v>
          </cell>
          <cell r="P742" t="str">
            <v>FEL</v>
          </cell>
          <cell r="Q742" t="str">
            <v>I</v>
          </cell>
          <cell r="R742" t="str">
            <v>FEL</v>
          </cell>
          <cell r="S742" t="str">
            <v>FEL</v>
          </cell>
          <cell r="T742" t="str">
            <v>I</v>
          </cell>
          <cell r="U742" t="str">
            <v>FEL</v>
          </cell>
          <cell r="V742" t="str">
            <v>FEL</v>
          </cell>
          <cell r="W742" t="str">
            <v>I</v>
          </cell>
          <cell r="X742" t="str">
            <v>FEL</v>
          </cell>
          <cell r="Y742" t="str">
            <v>FEL</v>
          </cell>
        </row>
        <row r="743">
          <cell r="A743">
            <v>729</v>
          </cell>
          <cell r="B743" t="str">
            <v>Strobl Luca</v>
          </cell>
          <cell r="C743" t="str">
            <v>M</v>
          </cell>
          <cell r="D743">
            <v>38020</v>
          </cell>
          <cell r="E743">
            <v>42769</v>
          </cell>
          <cell r="F743">
            <v>13</v>
          </cell>
          <cell r="G743" t="str">
            <v>Kufstein</v>
          </cell>
          <cell r="H743" t="str">
            <v>Österreich</v>
          </cell>
          <cell r="I743" t="str">
            <v>STROBLUCA</v>
          </cell>
          <cell r="J743" t="str">
            <v>M413</v>
          </cell>
          <cell r="N743" t="str">
            <v>I</v>
          </cell>
          <cell r="O743" t="str">
            <v>BHÄ</v>
          </cell>
          <cell r="P743" t="str">
            <v>BHÄ</v>
          </cell>
          <cell r="Q743" t="str">
            <v>I</v>
          </cell>
          <cell r="R743" t="str">
            <v>BHÄ</v>
          </cell>
          <cell r="S743" t="str">
            <v>BHÄ</v>
          </cell>
          <cell r="T743" t="str">
            <v>I</v>
          </cell>
          <cell r="U743" t="str">
            <v>BHÄ</v>
          </cell>
          <cell r="V743" t="str">
            <v>BHÄ</v>
          </cell>
          <cell r="W743" t="str">
            <v>I</v>
          </cell>
          <cell r="X743" t="str">
            <v>BHÄ</v>
          </cell>
          <cell r="Y743" t="str">
            <v>BHÄ</v>
          </cell>
        </row>
        <row r="744">
          <cell r="A744">
            <v>730</v>
          </cell>
          <cell r="B744" t="str">
            <v>Dykovets Eugen</v>
          </cell>
          <cell r="C744" t="str">
            <v>M</v>
          </cell>
          <cell r="D744">
            <v>30799</v>
          </cell>
          <cell r="E744">
            <v>42852</v>
          </cell>
          <cell r="F744">
            <v>33</v>
          </cell>
          <cell r="G744" t="str">
            <v>Ushgorod (UKR)</v>
          </cell>
          <cell r="H744" t="str">
            <v>Österreich</v>
          </cell>
          <cell r="I744" t="str">
            <v>DYKOVEUGE</v>
          </cell>
          <cell r="K744">
            <v>4725</v>
          </cell>
          <cell r="N744" t="str">
            <v>I</v>
          </cell>
          <cell r="O744" t="str">
            <v>ARH</v>
          </cell>
          <cell r="P744" t="str">
            <v>POL</v>
          </cell>
          <cell r="Q744" t="str">
            <v>I</v>
          </cell>
          <cell r="R744" t="str">
            <v>ARH</v>
          </cell>
          <cell r="S744" t="str">
            <v>POL</v>
          </cell>
          <cell r="T744" t="str">
            <v>I</v>
          </cell>
          <cell r="U744" t="str">
            <v>ARH</v>
          </cell>
          <cell r="V744" t="str">
            <v>POL</v>
          </cell>
          <cell r="W744" t="str">
            <v>I</v>
          </cell>
          <cell r="X744" t="str">
            <v>ARH</v>
          </cell>
          <cell r="Y744" t="str">
            <v>ARH</v>
          </cell>
        </row>
        <row r="745">
          <cell r="A745">
            <v>731</v>
          </cell>
          <cell r="B745" t="str">
            <v>Bogensberger Egmund</v>
          </cell>
          <cell r="C745" t="str">
            <v>M</v>
          </cell>
          <cell r="D745">
            <v>20122</v>
          </cell>
          <cell r="E745">
            <v>42768</v>
          </cell>
          <cell r="F745">
            <v>62</v>
          </cell>
          <cell r="H745" t="str">
            <v>Österreich</v>
          </cell>
          <cell r="I745" t="str">
            <v>BOGENEDMU</v>
          </cell>
          <cell r="K745">
            <v>2917</v>
          </cell>
          <cell r="N745" t="str">
            <v>I</v>
          </cell>
          <cell r="O745" t="str">
            <v>DOR</v>
          </cell>
          <cell r="P745" t="str">
            <v>DOR</v>
          </cell>
          <cell r="Q745" t="str">
            <v>I</v>
          </cell>
          <cell r="R745" t="str">
            <v>DOR</v>
          </cell>
          <cell r="S745" t="str">
            <v>DOR</v>
          </cell>
          <cell r="T745" t="str">
            <v>I</v>
          </cell>
          <cell r="U745" t="str">
            <v>DOR</v>
          </cell>
          <cell r="V745" t="str">
            <v/>
          </cell>
          <cell r="W745" t="str">
            <v>I</v>
          </cell>
          <cell r="X745" t="str">
            <v>DOR</v>
          </cell>
          <cell r="Y745" t="str">
            <v>DOR</v>
          </cell>
        </row>
        <row r="746">
          <cell r="A746">
            <v>732</v>
          </cell>
          <cell r="B746" t="str">
            <v>Schnabl Ingeborg, Mag.</v>
          </cell>
          <cell r="C746" t="str">
            <v>W</v>
          </cell>
          <cell r="D746">
            <v>30864</v>
          </cell>
          <cell r="E746">
            <v>42917</v>
          </cell>
          <cell r="F746">
            <v>33</v>
          </cell>
          <cell r="G746" t="str">
            <v>Friesach</v>
          </cell>
          <cell r="H746" t="str">
            <v>Österr</v>
          </cell>
          <cell r="I746" t="str">
            <v>SCHNAINGE</v>
          </cell>
          <cell r="K746">
            <v>4724</v>
          </cell>
          <cell r="N746" t="str">
            <v>I</v>
          </cell>
          <cell r="O746" t="str">
            <v>VÖE</v>
          </cell>
          <cell r="P746" t="str">
            <v>VÖE</v>
          </cell>
          <cell r="Q746" t="str">
            <v>I</v>
          </cell>
          <cell r="R746" t="str">
            <v>VÖE</v>
          </cell>
          <cell r="S746" t="str">
            <v>VÖE</v>
          </cell>
          <cell r="T746" t="str">
            <v>I</v>
          </cell>
          <cell r="U746" t="str">
            <v>CROSS</v>
          </cell>
          <cell r="V746" t="str">
            <v>CROSS</v>
          </cell>
          <cell r="W746" t="str">
            <v>I</v>
          </cell>
          <cell r="X746" t="str">
            <v>BAD</v>
          </cell>
          <cell r="Y746" t="str">
            <v>BAD</v>
          </cell>
        </row>
        <row r="747">
          <cell r="A747">
            <v>733</v>
          </cell>
          <cell r="B747" t="str">
            <v>Karl Peter</v>
          </cell>
          <cell r="C747" t="str">
            <v>M</v>
          </cell>
          <cell r="D747">
            <v>32354</v>
          </cell>
          <cell r="E747">
            <v>42946</v>
          </cell>
          <cell r="F747">
            <v>29</v>
          </cell>
          <cell r="G747" t="str">
            <v>Stockerau</v>
          </cell>
          <cell r="H747" t="str">
            <v>Österr</v>
          </cell>
          <cell r="I747" t="str">
            <v>KARLPETE</v>
          </cell>
          <cell r="K747">
            <v>4726</v>
          </cell>
          <cell r="N747" t="str">
            <v/>
          </cell>
          <cell r="O747" t="str">
            <v/>
          </cell>
          <cell r="P747" t="str">
            <v/>
          </cell>
          <cell r="Q747" t="str">
            <v/>
          </cell>
          <cell r="R747" t="str">
            <v/>
          </cell>
          <cell r="S747" t="str">
            <v/>
          </cell>
          <cell r="T747" t="str">
            <v/>
          </cell>
          <cell r="U747" t="str">
            <v/>
          </cell>
          <cell r="V747" t="str">
            <v/>
          </cell>
          <cell r="W747" t="str">
            <v>I</v>
          </cell>
          <cell r="X747" t="str">
            <v>GIC</v>
          </cell>
          <cell r="Y747" t="str">
            <v>GIC</v>
          </cell>
        </row>
        <row r="748">
          <cell r="A748">
            <v>734</v>
          </cell>
          <cell r="B748" t="str">
            <v>Pöcher Stefan</v>
          </cell>
          <cell r="C748" t="str">
            <v>M</v>
          </cell>
          <cell r="D748">
            <v>35578</v>
          </cell>
          <cell r="E748">
            <v>42883</v>
          </cell>
          <cell r="F748">
            <v>20</v>
          </cell>
          <cell r="G748" t="str">
            <v>Wien</v>
          </cell>
          <cell r="H748" t="str">
            <v>Österreich</v>
          </cell>
          <cell r="I748" t="str">
            <v>PÖCHESTEF</v>
          </cell>
          <cell r="K748">
            <v>4729</v>
          </cell>
          <cell r="N748" t="str">
            <v>I</v>
          </cell>
          <cell r="O748" t="str">
            <v>FEL</v>
          </cell>
          <cell r="P748" t="str">
            <v>FEL</v>
          </cell>
          <cell r="Q748" t="str">
            <v>I</v>
          </cell>
          <cell r="R748" t="str">
            <v>FEL</v>
          </cell>
          <cell r="S748" t="str">
            <v>FEL</v>
          </cell>
          <cell r="T748" t="str">
            <v>I</v>
          </cell>
          <cell r="U748" t="str">
            <v>FEL</v>
          </cell>
          <cell r="V748" t="str">
            <v>FEL</v>
          </cell>
          <cell r="W748" t="str">
            <v>I</v>
          </cell>
          <cell r="X748" t="str">
            <v>FEL</v>
          </cell>
          <cell r="Y748" t="str">
            <v>FEL</v>
          </cell>
        </row>
        <row r="749">
          <cell r="A749">
            <v>735</v>
          </cell>
          <cell r="B749" t="str">
            <v>Dykovets Daniel</v>
          </cell>
          <cell r="C749" t="str">
            <v>M</v>
          </cell>
          <cell r="D749">
            <v>36079</v>
          </cell>
          <cell r="E749">
            <v>43019</v>
          </cell>
          <cell r="F749">
            <v>19</v>
          </cell>
          <cell r="I749" t="str">
            <v>DYKOVDANI</v>
          </cell>
          <cell r="K749">
            <v>4730</v>
          </cell>
          <cell r="N749" t="str">
            <v>I</v>
          </cell>
          <cell r="O749" t="str">
            <v>ARH</v>
          </cell>
          <cell r="P749" t="str">
            <v>ARH</v>
          </cell>
          <cell r="Q749" t="str">
            <v>I</v>
          </cell>
          <cell r="R749" t="str">
            <v>ARH</v>
          </cell>
          <cell r="S749" t="str">
            <v>ARH</v>
          </cell>
          <cell r="T749" t="str">
            <v>I</v>
          </cell>
          <cell r="U749" t="str">
            <v>ARH</v>
          </cell>
          <cell r="V749" t="str">
            <v>ARH</v>
          </cell>
          <cell r="W749" t="str">
            <v>I</v>
          </cell>
          <cell r="X749" t="str">
            <v>ARH</v>
          </cell>
          <cell r="Y749" t="str">
            <v>ARH</v>
          </cell>
        </row>
        <row r="750">
          <cell r="A750">
            <v>736</v>
          </cell>
          <cell r="B750" t="str">
            <v>Mayrhofer Kevin</v>
          </cell>
          <cell r="C750" t="str">
            <v>M</v>
          </cell>
          <cell r="D750">
            <v>36349</v>
          </cell>
          <cell r="E750">
            <v>42924</v>
          </cell>
          <cell r="F750">
            <v>18</v>
          </cell>
          <cell r="I750" t="str">
            <v>MAYRHKEVI</v>
          </cell>
          <cell r="N750" t="str">
            <v/>
          </cell>
          <cell r="O750" t="str">
            <v/>
          </cell>
          <cell r="P750" t="str">
            <v/>
          </cell>
          <cell r="Q750" t="str">
            <v/>
          </cell>
          <cell r="R750" t="str">
            <v/>
          </cell>
          <cell r="S750" t="str">
            <v/>
          </cell>
          <cell r="T750" t="str">
            <v/>
          </cell>
          <cell r="U750" t="str">
            <v/>
          </cell>
          <cell r="V750" t="str">
            <v/>
          </cell>
          <cell r="W750" t="str">
            <v>I</v>
          </cell>
          <cell r="X750" t="str">
            <v>LAL</v>
          </cell>
          <cell r="Y750" t="str">
            <v>LAL</v>
          </cell>
        </row>
        <row r="751">
          <cell r="A751">
            <v>737</v>
          </cell>
          <cell r="B751" t="str">
            <v>Redl Markus</v>
          </cell>
          <cell r="C751" t="str">
            <v>M</v>
          </cell>
          <cell r="D751">
            <v>35791</v>
          </cell>
          <cell r="E751">
            <v>42731</v>
          </cell>
          <cell r="F751">
            <v>19</v>
          </cell>
          <cell r="I751" t="str">
            <v>REDLMARK</v>
          </cell>
          <cell r="K751">
            <v>4733</v>
          </cell>
          <cell r="N751" t="str">
            <v/>
          </cell>
          <cell r="O751" t="str">
            <v/>
          </cell>
          <cell r="P751" t="str">
            <v/>
          </cell>
          <cell r="Q751" t="str">
            <v/>
          </cell>
          <cell r="R751" t="str">
            <v/>
          </cell>
          <cell r="S751" t="str">
            <v/>
          </cell>
          <cell r="T751" t="str">
            <v/>
          </cell>
          <cell r="U751" t="str">
            <v/>
          </cell>
          <cell r="V751" t="str">
            <v/>
          </cell>
          <cell r="W751" t="str">
            <v>I</v>
          </cell>
          <cell r="X751" t="str">
            <v>LAL</v>
          </cell>
          <cell r="Y751" t="str">
            <v>LAL</v>
          </cell>
        </row>
        <row r="752">
          <cell r="A752">
            <v>738</v>
          </cell>
          <cell r="B752" t="str">
            <v>Mühlbacher Johann</v>
          </cell>
          <cell r="C752" t="str">
            <v>M</v>
          </cell>
          <cell r="D752">
            <v>19650</v>
          </cell>
          <cell r="E752">
            <v>43026</v>
          </cell>
          <cell r="F752">
            <v>64</v>
          </cell>
          <cell r="I752" t="str">
            <v>MÜHLBJOHA</v>
          </cell>
          <cell r="K752">
            <v>3898</v>
          </cell>
          <cell r="N752" t="str">
            <v>I</v>
          </cell>
          <cell r="O752" t="str">
            <v>WEN</v>
          </cell>
          <cell r="P752" t="str">
            <v>WEN</v>
          </cell>
          <cell r="Q752" t="str">
            <v>I</v>
          </cell>
          <cell r="R752" t="str">
            <v>WEN</v>
          </cell>
          <cell r="S752" t="str">
            <v>WEN</v>
          </cell>
          <cell r="T752" t="str">
            <v>I</v>
          </cell>
          <cell r="U752" t="str">
            <v>WEN</v>
          </cell>
          <cell r="V752" t="str">
            <v>WEN</v>
          </cell>
          <cell r="W752" t="str">
            <v>I</v>
          </cell>
          <cell r="X752" t="str">
            <v>WEN</v>
          </cell>
          <cell r="Y752" t="str">
            <v>WEN</v>
          </cell>
        </row>
        <row r="753">
          <cell r="A753">
            <v>739</v>
          </cell>
          <cell r="B753" t="str">
            <v>Kuhn Werner</v>
          </cell>
          <cell r="C753" t="str">
            <v>M</v>
          </cell>
          <cell r="D753">
            <v>23316</v>
          </cell>
          <cell r="E753">
            <v>43040</v>
          </cell>
          <cell r="F753">
            <v>54</v>
          </cell>
          <cell r="G753" t="str">
            <v>Hall in Tirol</v>
          </cell>
          <cell r="H753" t="str">
            <v>Österr</v>
          </cell>
          <cell r="I753" t="str">
            <v>KUHNWERN</v>
          </cell>
          <cell r="K753">
            <v>4731</v>
          </cell>
          <cell r="N753" t="str">
            <v>I</v>
          </cell>
          <cell r="O753" t="str">
            <v>AKI</v>
          </cell>
          <cell r="P753" t="str">
            <v>AKI</v>
          </cell>
          <cell r="Q753" t="str">
            <v>I</v>
          </cell>
          <cell r="R753" t="str">
            <v>AKI</v>
          </cell>
          <cell r="S753" t="str">
            <v>AKI</v>
          </cell>
          <cell r="T753" t="str">
            <v>I</v>
          </cell>
          <cell r="U753" t="str">
            <v>AKI</v>
          </cell>
          <cell r="V753" t="str">
            <v>AKI</v>
          </cell>
          <cell r="W753" t="str">
            <v>I</v>
          </cell>
          <cell r="X753" t="str">
            <v>AKI</v>
          </cell>
          <cell r="Y753" t="str">
            <v>AKI</v>
          </cell>
        </row>
        <row r="754">
          <cell r="A754">
            <v>740</v>
          </cell>
          <cell r="B754" t="str">
            <v>Chromy Oliver</v>
          </cell>
          <cell r="C754" t="str">
            <v>M</v>
          </cell>
          <cell r="D754">
            <v>33533</v>
          </cell>
          <cell r="E754">
            <v>43030</v>
          </cell>
          <cell r="F754">
            <v>26</v>
          </cell>
          <cell r="G754" t="str">
            <v>Wien</v>
          </cell>
          <cell r="H754" t="str">
            <v>Österr/Deut.</v>
          </cell>
          <cell r="I754" t="str">
            <v>CHROMOLIV</v>
          </cell>
          <cell r="K754">
            <v>4468</v>
          </cell>
          <cell r="N754" t="str">
            <v>I</v>
          </cell>
          <cell r="O754" t="str">
            <v>PRE</v>
          </cell>
          <cell r="P754" t="str">
            <v>PRE</v>
          </cell>
          <cell r="Q754" t="str">
            <v>I</v>
          </cell>
          <cell r="R754" t="str">
            <v>PRE</v>
          </cell>
          <cell r="S754" t="str">
            <v>PRE</v>
          </cell>
          <cell r="T754" t="str">
            <v>I</v>
          </cell>
          <cell r="U754" t="str">
            <v>PRE</v>
          </cell>
          <cell r="V754" t="str">
            <v>PRE</v>
          </cell>
          <cell r="W754" t="str">
            <v>I</v>
          </cell>
          <cell r="X754" t="str">
            <v>PRE</v>
          </cell>
          <cell r="Y754" t="str">
            <v>PRE</v>
          </cell>
        </row>
        <row r="755">
          <cell r="A755">
            <v>741</v>
          </cell>
          <cell r="B755" t="str">
            <v>Schweinberger Armin</v>
          </cell>
          <cell r="C755" t="str">
            <v>M</v>
          </cell>
          <cell r="D755">
            <v>28435</v>
          </cell>
          <cell r="E755">
            <v>43045</v>
          </cell>
          <cell r="F755">
            <v>40</v>
          </cell>
          <cell r="G755" t="str">
            <v>Wörgl</v>
          </cell>
          <cell r="H755" t="str">
            <v>Österreich</v>
          </cell>
          <cell r="I755" t="str">
            <v>SCHWEARMI</v>
          </cell>
          <cell r="K755">
            <v>4732</v>
          </cell>
          <cell r="N755" t="str">
            <v/>
          </cell>
          <cell r="O755" t="str">
            <v/>
          </cell>
          <cell r="P755" t="str">
            <v/>
          </cell>
          <cell r="Q755" t="str">
            <v/>
          </cell>
          <cell r="R755" t="str">
            <v/>
          </cell>
          <cell r="S755" t="str">
            <v/>
          </cell>
          <cell r="T755" t="str">
            <v/>
          </cell>
          <cell r="U755" t="str">
            <v/>
          </cell>
          <cell r="V755" t="str">
            <v/>
          </cell>
          <cell r="W755" t="str">
            <v>I</v>
          </cell>
          <cell r="X755" t="str">
            <v>BHÄ</v>
          </cell>
          <cell r="Y755" t="str">
            <v>BHÄ</v>
          </cell>
        </row>
        <row r="756">
          <cell r="A756">
            <v>742</v>
          </cell>
          <cell r="B756" t="str">
            <v>Schäffer Lukas</v>
          </cell>
          <cell r="C756" t="str">
            <v>M</v>
          </cell>
          <cell r="D756">
            <v>37508</v>
          </cell>
          <cell r="E756">
            <v>42987</v>
          </cell>
          <cell r="F756">
            <v>15</v>
          </cell>
          <cell r="G756" t="str">
            <v>Wien</v>
          </cell>
          <cell r="H756" t="str">
            <v>Österreich</v>
          </cell>
          <cell r="I756" t="str">
            <v>SCHÄFLUKA</v>
          </cell>
          <cell r="J756" t="str">
            <v>M414</v>
          </cell>
          <cell r="N756" t="str">
            <v>I</v>
          </cell>
          <cell r="O756" t="str">
            <v>BUK</v>
          </cell>
          <cell r="P756" t="str">
            <v>BUK</v>
          </cell>
          <cell r="Q756" t="str">
            <v>I</v>
          </cell>
          <cell r="R756" t="str">
            <v>BUK</v>
          </cell>
          <cell r="S756" t="str">
            <v>BUK</v>
          </cell>
          <cell r="T756" t="str">
            <v>I</v>
          </cell>
          <cell r="U756" t="str">
            <v>BUK</v>
          </cell>
          <cell r="V756" t="str">
            <v>BUK</v>
          </cell>
          <cell r="W756" t="str">
            <v>I</v>
          </cell>
          <cell r="X756" t="str">
            <v>BUK</v>
          </cell>
          <cell r="Y756" t="str">
            <v>BUK</v>
          </cell>
        </row>
        <row r="757">
          <cell r="A757">
            <v>743</v>
          </cell>
          <cell r="B757" t="str">
            <v>Riesenhuber Daniel</v>
          </cell>
          <cell r="C757" t="str">
            <v>M</v>
          </cell>
          <cell r="D757">
            <v>34376</v>
          </cell>
          <cell r="E757">
            <v>42777</v>
          </cell>
          <cell r="F757">
            <v>23</v>
          </cell>
          <cell r="G757" t="str">
            <v>Lilienfeld</v>
          </cell>
          <cell r="H757" t="str">
            <v>Österr</v>
          </cell>
          <cell r="I757" t="str">
            <v>RIESEDANI</v>
          </cell>
          <cell r="K757">
            <v>4735</v>
          </cell>
          <cell r="N757" t="str">
            <v/>
          </cell>
          <cell r="O757" t="str">
            <v/>
          </cell>
          <cell r="P757" t="str">
            <v/>
          </cell>
          <cell r="Q757" t="str">
            <v/>
          </cell>
          <cell r="R757" t="str">
            <v/>
          </cell>
          <cell r="S757" t="str">
            <v/>
          </cell>
          <cell r="T757" t="str">
            <v/>
          </cell>
          <cell r="U757" t="str">
            <v/>
          </cell>
          <cell r="V757" t="str">
            <v/>
          </cell>
          <cell r="W757" t="str">
            <v>I</v>
          </cell>
          <cell r="X757" t="str">
            <v>LOO</v>
          </cell>
          <cell r="Y757" t="str">
            <v>LOO</v>
          </cell>
        </row>
        <row r="758">
          <cell r="A758">
            <v>744</v>
          </cell>
          <cell r="B758" t="str">
            <v>Kreil Arno</v>
          </cell>
          <cell r="C758" t="str">
            <v>M</v>
          </cell>
          <cell r="D758">
            <v>23175</v>
          </cell>
          <cell r="E758">
            <v>42899</v>
          </cell>
          <cell r="F758">
            <v>54</v>
          </cell>
          <cell r="G758" t="str">
            <v>Dornbirn</v>
          </cell>
          <cell r="H758" t="str">
            <v>Österreich</v>
          </cell>
          <cell r="I758" t="str">
            <v>KREILARNO</v>
          </cell>
          <cell r="K758">
            <v>4734</v>
          </cell>
          <cell r="N758" t="str">
            <v/>
          </cell>
          <cell r="O758" t="str">
            <v/>
          </cell>
          <cell r="P758" t="str">
            <v/>
          </cell>
          <cell r="Q758" t="str">
            <v/>
          </cell>
          <cell r="R758" t="str">
            <v/>
          </cell>
          <cell r="S758" t="str">
            <v/>
          </cell>
          <cell r="T758" t="str">
            <v/>
          </cell>
          <cell r="U758" t="str">
            <v/>
          </cell>
          <cell r="V758" t="str">
            <v/>
          </cell>
          <cell r="W758" t="str">
            <v>I</v>
          </cell>
          <cell r="X758" t="str">
            <v>DOR</v>
          </cell>
          <cell r="Y758" t="str">
            <v>DOR</v>
          </cell>
        </row>
        <row r="759">
          <cell r="A759">
            <v>745</v>
          </cell>
          <cell r="B759" t="str">
            <v>Ganzi Siegfried</v>
          </cell>
          <cell r="C759" t="str">
            <v>M</v>
          </cell>
          <cell r="D759">
            <v>30521</v>
          </cell>
          <cell r="E759">
            <v>42940</v>
          </cell>
          <cell r="F759">
            <v>34</v>
          </cell>
          <cell r="G759" t="str">
            <v>Wien</v>
          </cell>
          <cell r="H759" t="str">
            <v>Österreich</v>
          </cell>
          <cell r="I759" t="str">
            <v>GANZISIEG</v>
          </cell>
          <cell r="K759">
            <v>4736</v>
          </cell>
          <cell r="N759" t="str">
            <v>I</v>
          </cell>
          <cell r="O759" t="str">
            <v>POL</v>
          </cell>
          <cell r="P759" t="str">
            <v>POL</v>
          </cell>
          <cell r="Q759" t="str">
            <v>I</v>
          </cell>
          <cell r="R759" t="str">
            <v>POL</v>
          </cell>
          <cell r="S759" t="str">
            <v>POL</v>
          </cell>
          <cell r="T759" t="str">
            <v>I</v>
          </cell>
          <cell r="U759" t="str">
            <v>POL</v>
          </cell>
          <cell r="V759" t="str">
            <v>POL</v>
          </cell>
          <cell r="W759" t="str">
            <v>I</v>
          </cell>
          <cell r="X759" t="str">
            <v>POL</v>
          </cell>
          <cell r="Y759" t="str">
            <v>POL</v>
          </cell>
        </row>
        <row r="760">
          <cell r="A760">
            <v>746</v>
          </cell>
          <cell r="B760" t="str">
            <v>Koch Andreas</v>
          </cell>
          <cell r="C760" t="str">
            <v>M</v>
          </cell>
          <cell r="D760">
            <v>26553</v>
          </cell>
          <cell r="E760">
            <v>42989</v>
          </cell>
          <cell r="F760">
            <v>45</v>
          </cell>
          <cell r="G760" t="str">
            <v>Rohrendorf</v>
          </cell>
          <cell r="H760" t="str">
            <v>Österreich</v>
          </cell>
          <cell r="I760" t="str">
            <v>KOCHANDR</v>
          </cell>
          <cell r="K760">
            <v>3719</v>
          </cell>
          <cell r="N760" t="str">
            <v/>
          </cell>
          <cell r="O760" t="str">
            <v/>
          </cell>
          <cell r="P760" t="str">
            <v/>
          </cell>
          <cell r="Q760" t="str">
            <v/>
          </cell>
          <cell r="R760" t="str">
            <v/>
          </cell>
          <cell r="S760" t="str">
            <v/>
          </cell>
          <cell r="T760" t="str">
            <v/>
          </cell>
          <cell r="U760" t="str">
            <v/>
          </cell>
          <cell r="V760" t="str">
            <v/>
          </cell>
        </row>
        <row r="761">
          <cell r="A761">
            <v>747</v>
          </cell>
          <cell r="B761" t="str">
            <v>Munoz Fabian</v>
          </cell>
          <cell r="C761" t="str">
            <v>M</v>
          </cell>
          <cell r="D761">
            <v>37503</v>
          </cell>
          <cell r="E761">
            <v>42982</v>
          </cell>
          <cell r="F761">
            <v>15</v>
          </cell>
          <cell r="G761" t="str">
            <v>Wien</v>
          </cell>
          <cell r="H761" t="str">
            <v>Österreich</v>
          </cell>
          <cell r="I761" t="str">
            <v>MUNOZFABI</v>
          </cell>
          <cell r="J761" t="str">
            <v>M420</v>
          </cell>
          <cell r="N761" t="str">
            <v>I</v>
          </cell>
          <cell r="O761" t="str">
            <v>GOL</v>
          </cell>
          <cell r="P761" t="str">
            <v>GOL</v>
          </cell>
          <cell r="Q761" t="str">
            <v>I</v>
          </cell>
          <cell r="R761" t="str">
            <v>GOL</v>
          </cell>
          <cell r="S761" t="str">
            <v>GOL</v>
          </cell>
          <cell r="T761" t="str">
            <v>I</v>
          </cell>
          <cell r="U761" t="str">
            <v>GOL</v>
          </cell>
          <cell r="V761" t="str">
            <v>GOL</v>
          </cell>
          <cell r="W761" t="str">
            <v>I</v>
          </cell>
          <cell r="X761" t="str">
            <v>GOL</v>
          </cell>
          <cell r="Y761" t="str">
            <v>GOL</v>
          </cell>
        </row>
        <row r="762">
          <cell r="A762">
            <v>748</v>
          </cell>
          <cell r="B762" t="str">
            <v>Schrall Tobias</v>
          </cell>
          <cell r="C762" t="str">
            <v>M</v>
          </cell>
          <cell r="D762">
            <v>37766</v>
          </cell>
          <cell r="E762">
            <v>42880</v>
          </cell>
          <cell r="F762">
            <v>14</v>
          </cell>
          <cell r="G762" t="str">
            <v>Mödling</v>
          </cell>
          <cell r="H762" t="str">
            <v>Österreich</v>
          </cell>
          <cell r="I762" t="str">
            <v>SCHRATOBI</v>
          </cell>
          <cell r="J762" t="str">
            <v>M419</v>
          </cell>
          <cell r="N762" t="str">
            <v>I</v>
          </cell>
          <cell r="O762" t="str">
            <v>SVS</v>
          </cell>
          <cell r="P762" t="str">
            <v>SVS</v>
          </cell>
          <cell r="Q762" t="str">
            <v>I</v>
          </cell>
          <cell r="R762" t="str">
            <v>SVS</v>
          </cell>
          <cell r="S762" t="str">
            <v>SVS</v>
          </cell>
          <cell r="T762" t="str">
            <v>I</v>
          </cell>
          <cell r="U762" t="str">
            <v>SVS</v>
          </cell>
          <cell r="V762" t="str">
            <v>SVS</v>
          </cell>
          <cell r="W762" t="str">
            <v>I</v>
          </cell>
          <cell r="X762" t="str">
            <v>SVS</v>
          </cell>
          <cell r="Y762" t="str">
            <v>SVS</v>
          </cell>
        </row>
        <row r="763">
          <cell r="A763">
            <v>749</v>
          </cell>
          <cell r="B763" t="str">
            <v>Schmidinger Thomas</v>
          </cell>
          <cell r="C763" t="str">
            <v>M</v>
          </cell>
          <cell r="D763">
            <v>36356</v>
          </cell>
          <cell r="E763">
            <v>42931</v>
          </cell>
          <cell r="F763">
            <v>18</v>
          </cell>
          <cell r="G763" t="str">
            <v>Hallein</v>
          </cell>
          <cell r="H763" t="str">
            <v>Österreich</v>
          </cell>
          <cell r="I763" t="str">
            <v>SCHMITHOM</v>
          </cell>
          <cell r="J763" t="str">
            <v>M418</v>
          </cell>
          <cell r="K763">
            <v>4775</v>
          </cell>
          <cell r="N763" t="str">
            <v>I</v>
          </cell>
          <cell r="O763" t="str">
            <v>LCH</v>
          </cell>
          <cell r="P763" t="str">
            <v>LCH</v>
          </cell>
          <cell r="Q763" t="str">
            <v>I</v>
          </cell>
          <cell r="R763" t="str">
            <v>LCH</v>
          </cell>
          <cell r="S763" t="str">
            <v>LCH</v>
          </cell>
          <cell r="T763" t="str">
            <v>I</v>
          </cell>
          <cell r="U763" t="str">
            <v>LCH</v>
          </cell>
          <cell r="V763" t="str">
            <v>LCH</v>
          </cell>
          <cell r="W763" t="str">
            <v>I</v>
          </cell>
          <cell r="X763" t="str">
            <v>LCH</v>
          </cell>
          <cell r="Y763" t="str">
            <v>LCH</v>
          </cell>
        </row>
        <row r="764">
          <cell r="A764">
            <v>750</v>
          </cell>
          <cell r="B764" t="str">
            <v>Winter Florian</v>
          </cell>
          <cell r="C764" t="str">
            <v>M</v>
          </cell>
          <cell r="D764">
            <v>35342</v>
          </cell>
          <cell r="E764">
            <v>43012</v>
          </cell>
          <cell r="F764">
            <v>21</v>
          </cell>
          <cell r="G764" t="str">
            <v>Salzburg</v>
          </cell>
          <cell r="H764" t="str">
            <v>Österreich</v>
          </cell>
          <cell r="I764" t="str">
            <v>WINTEFLOR</v>
          </cell>
          <cell r="K764">
            <v>4740</v>
          </cell>
          <cell r="N764" t="str">
            <v>I</v>
          </cell>
          <cell r="O764" t="str">
            <v>LCH</v>
          </cell>
          <cell r="P764" t="str">
            <v>LCH</v>
          </cell>
          <cell r="Q764" t="str">
            <v>I</v>
          </cell>
          <cell r="R764" t="str">
            <v>LCH</v>
          </cell>
          <cell r="S764" t="str">
            <v>LCH</v>
          </cell>
          <cell r="T764" t="str">
            <v>I</v>
          </cell>
          <cell r="U764" t="str">
            <v>LCH</v>
          </cell>
          <cell r="V764" t="str">
            <v>LCH</v>
          </cell>
          <cell r="W764" t="str">
            <v>I</v>
          </cell>
          <cell r="X764" t="str">
            <v>LCH</v>
          </cell>
          <cell r="Y764" t="str">
            <v>LCH</v>
          </cell>
        </row>
        <row r="765">
          <cell r="A765">
            <v>751</v>
          </cell>
          <cell r="B765" t="str">
            <v>Rabenhaupt Thomas</v>
          </cell>
          <cell r="C765" t="str">
            <v>M</v>
          </cell>
          <cell r="D765">
            <v>33802</v>
          </cell>
          <cell r="E765">
            <v>42933</v>
          </cell>
          <cell r="F765">
            <v>25</v>
          </cell>
          <cell r="G765" t="str">
            <v>Schladming</v>
          </cell>
          <cell r="H765" t="str">
            <v>Österreich</v>
          </cell>
          <cell r="I765" t="str">
            <v>RABENTHOM</v>
          </cell>
          <cell r="K765">
            <v>4739</v>
          </cell>
          <cell r="N765" t="str">
            <v>I</v>
          </cell>
          <cell r="O765" t="str">
            <v>ÖBL</v>
          </cell>
          <cell r="P765" t="str">
            <v>ÖBL</v>
          </cell>
          <cell r="Q765" t="str">
            <v>I</v>
          </cell>
          <cell r="R765" t="str">
            <v>ÖBL</v>
          </cell>
          <cell r="S765" t="str">
            <v>ÖBL</v>
          </cell>
          <cell r="T765" t="str">
            <v>I</v>
          </cell>
          <cell r="U765" t="str">
            <v>ÖBL</v>
          </cell>
          <cell r="V765" t="str">
            <v>ÖBL</v>
          </cell>
          <cell r="W765" t="str">
            <v>I</v>
          </cell>
          <cell r="X765" t="str">
            <v>ÖBL</v>
          </cell>
          <cell r="Y765" t="str">
            <v>ÖBL</v>
          </cell>
        </row>
        <row r="766">
          <cell r="A766">
            <v>752</v>
          </cell>
          <cell r="B766" t="str">
            <v>Klebl Günter</v>
          </cell>
          <cell r="C766" t="str">
            <v>M</v>
          </cell>
          <cell r="D766">
            <v>23013</v>
          </cell>
          <cell r="E766">
            <v>42737</v>
          </cell>
          <cell r="F766">
            <v>54</v>
          </cell>
          <cell r="G766" t="str">
            <v>Linz</v>
          </cell>
          <cell r="H766" t="str">
            <v>Österreich</v>
          </cell>
          <cell r="I766" t="str">
            <v>KLEBLGÜNT</v>
          </cell>
          <cell r="K766">
            <v>400</v>
          </cell>
          <cell r="N766" t="str">
            <v/>
          </cell>
          <cell r="O766" t="str">
            <v/>
          </cell>
          <cell r="P766" t="str">
            <v/>
          </cell>
          <cell r="Q766" t="str">
            <v/>
          </cell>
          <cell r="R766" t="str">
            <v/>
          </cell>
          <cell r="S766" t="str">
            <v/>
          </cell>
          <cell r="T766" t="str">
            <v/>
          </cell>
          <cell r="U766" t="str">
            <v/>
          </cell>
          <cell r="V766" t="str">
            <v/>
          </cell>
          <cell r="W766" t="str">
            <v>I</v>
          </cell>
          <cell r="X766" t="str">
            <v>BHÄ</v>
          </cell>
          <cell r="Y766" t="str">
            <v>BHÄ</v>
          </cell>
        </row>
        <row r="767">
          <cell r="A767">
            <v>753</v>
          </cell>
          <cell r="B767" t="str">
            <v>Maier Manfred</v>
          </cell>
          <cell r="C767" t="str">
            <v>M</v>
          </cell>
          <cell r="D767">
            <v>25408</v>
          </cell>
          <cell r="E767">
            <v>42940</v>
          </cell>
          <cell r="F767">
            <v>48</v>
          </cell>
          <cell r="G767" t="str">
            <v>Innsbruck</v>
          </cell>
          <cell r="H767" t="str">
            <v>Österreich</v>
          </cell>
          <cell r="I767" t="str">
            <v>MAIERMANF</v>
          </cell>
          <cell r="K767">
            <v>4737</v>
          </cell>
          <cell r="N767" t="str">
            <v>I</v>
          </cell>
          <cell r="O767" t="str">
            <v>RUM</v>
          </cell>
          <cell r="P767" t="str">
            <v>RUM</v>
          </cell>
          <cell r="Q767" t="str">
            <v>I</v>
          </cell>
          <cell r="R767" t="str">
            <v>RUM</v>
          </cell>
          <cell r="S767" t="str">
            <v>RUM</v>
          </cell>
          <cell r="T767" t="str">
            <v>I</v>
          </cell>
          <cell r="U767" t="str">
            <v>RUM</v>
          </cell>
          <cell r="V767" t="str">
            <v>RUM</v>
          </cell>
          <cell r="W767" t="str">
            <v>I</v>
          </cell>
          <cell r="X767" t="str">
            <v>RUM</v>
          </cell>
          <cell r="Y767" t="str">
            <v>RUM</v>
          </cell>
        </row>
        <row r="768">
          <cell r="A768">
            <v>754</v>
          </cell>
          <cell r="B768" t="str">
            <v>Filcz Hermann</v>
          </cell>
          <cell r="C768" t="str">
            <v>M</v>
          </cell>
          <cell r="D768">
            <v>23615</v>
          </cell>
          <cell r="E768">
            <v>42973</v>
          </cell>
          <cell r="F768">
            <v>53</v>
          </cell>
          <cell r="G768" t="str">
            <v>Wien</v>
          </cell>
          <cell r="H768" t="str">
            <v>Österreich</v>
          </cell>
          <cell r="I768" t="str">
            <v>FILCZHERM</v>
          </cell>
          <cell r="K768">
            <v>4738</v>
          </cell>
          <cell r="N768" t="str">
            <v>I</v>
          </cell>
          <cell r="O768" t="str">
            <v>PSV</v>
          </cell>
          <cell r="P768" t="str">
            <v>PSV</v>
          </cell>
          <cell r="Q768" t="str">
            <v>I</v>
          </cell>
          <cell r="R768" t="str">
            <v>PSV</v>
          </cell>
          <cell r="S768" t="str">
            <v>PSV</v>
          </cell>
          <cell r="T768" t="str">
            <v>I</v>
          </cell>
          <cell r="U768" t="str">
            <v>PSV</v>
          </cell>
          <cell r="V768" t="str">
            <v>PSV</v>
          </cell>
          <cell r="W768" t="str">
            <v>I</v>
          </cell>
          <cell r="X768" t="str">
            <v>PSV</v>
          </cell>
          <cell r="Y768" t="str">
            <v>PSV</v>
          </cell>
        </row>
        <row r="769">
          <cell r="A769">
            <v>755</v>
          </cell>
          <cell r="B769" t="str">
            <v>Aigner Simon</v>
          </cell>
          <cell r="C769" t="str">
            <v>M</v>
          </cell>
          <cell r="D769">
            <v>37665</v>
          </cell>
          <cell r="E769">
            <v>42779</v>
          </cell>
          <cell r="F769">
            <v>14</v>
          </cell>
          <cell r="G769" t="str">
            <v>Braunau</v>
          </cell>
          <cell r="H769" t="str">
            <v>Österreich</v>
          </cell>
          <cell r="I769" t="str">
            <v>AIGNESIMO</v>
          </cell>
          <cell r="J769" t="str">
            <v>M417</v>
          </cell>
          <cell r="N769" t="str">
            <v>I</v>
          </cell>
          <cell r="O769" t="str">
            <v>WEN</v>
          </cell>
          <cell r="P769" t="str">
            <v>WEN</v>
          </cell>
          <cell r="Q769" t="str">
            <v>I</v>
          </cell>
          <cell r="R769" t="str">
            <v>WEN</v>
          </cell>
          <cell r="S769" t="str">
            <v>WEN</v>
          </cell>
          <cell r="T769" t="str">
            <v>I</v>
          </cell>
          <cell r="U769" t="str">
            <v>WEN</v>
          </cell>
          <cell r="V769" t="str">
            <v>WEN</v>
          </cell>
          <cell r="W769" t="str">
            <v>I</v>
          </cell>
          <cell r="X769" t="str">
            <v>WEN</v>
          </cell>
          <cell r="Y769" t="str">
            <v>WEN</v>
          </cell>
        </row>
        <row r="770">
          <cell r="A770">
            <v>756</v>
          </cell>
          <cell r="B770" t="str">
            <v>Reiter Bastian</v>
          </cell>
          <cell r="C770" t="str">
            <v>M</v>
          </cell>
          <cell r="D770">
            <v>36493</v>
          </cell>
          <cell r="E770">
            <v>43068</v>
          </cell>
          <cell r="F770">
            <v>18</v>
          </cell>
          <cell r="G770" t="str">
            <v>Braunau</v>
          </cell>
          <cell r="H770" t="str">
            <v>Österreich</v>
          </cell>
          <cell r="I770" t="str">
            <v>REITEBAST</v>
          </cell>
          <cell r="J770" t="str">
            <v>M415</v>
          </cell>
          <cell r="N770" t="str">
            <v/>
          </cell>
          <cell r="O770" t="str">
            <v/>
          </cell>
          <cell r="P770" t="str">
            <v/>
          </cell>
          <cell r="Q770" t="str">
            <v/>
          </cell>
          <cell r="R770" t="str">
            <v/>
          </cell>
          <cell r="S770" t="str">
            <v/>
          </cell>
          <cell r="T770" t="str">
            <v/>
          </cell>
          <cell r="U770" t="str">
            <v/>
          </cell>
          <cell r="V770" t="str">
            <v/>
          </cell>
          <cell r="W770" t="str">
            <v>I</v>
          </cell>
          <cell r="X770" t="str">
            <v>WEN</v>
          </cell>
          <cell r="Y770" t="str">
            <v>WEN</v>
          </cell>
        </row>
        <row r="771">
          <cell r="A771">
            <v>757</v>
          </cell>
          <cell r="B771" t="str">
            <v>Reiter Leon</v>
          </cell>
          <cell r="C771" t="str">
            <v>M</v>
          </cell>
          <cell r="D771">
            <v>36928</v>
          </cell>
          <cell r="E771">
            <v>42772</v>
          </cell>
          <cell r="F771">
            <v>16</v>
          </cell>
          <cell r="G771" t="str">
            <v>Braunau</v>
          </cell>
          <cell r="H771" t="str">
            <v>Österreich</v>
          </cell>
          <cell r="I771" t="str">
            <v>REITELEON</v>
          </cell>
          <cell r="J771" t="str">
            <v>M416</v>
          </cell>
          <cell r="N771" t="str">
            <v>I</v>
          </cell>
          <cell r="O771" t="str">
            <v>WEN</v>
          </cell>
          <cell r="P771" t="str">
            <v>WEN</v>
          </cell>
          <cell r="Q771" t="str">
            <v>I</v>
          </cell>
          <cell r="R771" t="str">
            <v>WEN</v>
          </cell>
          <cell r="S771" t="str">
            <v>WEN</v>
          </cell>
          <cell r="T771" t="str">
            <v>I</v>
          </cell>
          <cell r="U771" t="str">
            <v>WEN</v>
          </cell>
          <cell r="V771" t="str">
            <v>WEN</v>
          </cell>
          <cell r="W771" t="str">
            <v>I</v>
          </cell>
          <cell r="X771" t="str">
            <v>WEN</v>
          </cell>
          <cell r="Y771" t="str">
            <v>WEN</v>
          </cell>
        </row>
        <row r="772">
          <cell r="A772">
            <v>758</v>
          </cell>
          <cell r="B772" t="str">
            <v>Windsor Carmen</v>
          </cell>
          <cell r="C772" t="str">
            <v>W</v>
          </cell>
          <cell r="D772">
            <v>37103</v>
          </cell>
          <cell r="E772">
            <v>42947</v>
          </cell>
          <cell r="F772">
            <v>16</v>
          </cell>
          <cell r="G772" t="str">
            <v>Wien</v>
          </cell>
          <cell r="H772" t="str">
            <v>Österreich</v>
          </cell>
          <cell r="I772" t="str">
            <v>WINDSCARM</v>
          </cell>
          <cell r="J772" t="str">
            <v>W124</v>
          </cell>
          <cell r="N772" t="str">
            <v>I</v>
          </cell>
          <cell r="O772" t="str">
            <v>GIC</v>
          </cell>
          <cell r="P772" t="str">
            <v>GIC</v>
          </cell>
          <cell r="Q772" t="str">
            <v>I</v>
          </cell>
          <cell r="R772" t="str">
            <v>GIC</v>
          </cell>
          <cell r="S772" t="str">
            <v>GIC</v>
          </cell>
          <cell r="T772" t="str">
            <v>I</v>
          </cell>
          <cell r="U772" t="str">
            <v>GIC</v>
          </cell>
          <cell r="V772" t="str">
            <v>GIC</v>
          </cell>
          <cell r="W772" t="str">
            <v>I</v>
          </cell>
          <cell r="X772" t="str">
            <v>GIC</v>
          </cell>
          <cell r="Y772" t="str">
            <v>GIC</v>
          </cell>
        </row>
        <row r="773">
          <cell r="A773">
            <v>759</v>
          </cell>
          <cell r="B773" t="str">
            <v>Parmetler Gregory</v>
          </cell>
          <cell r="C773" t="str">
            <v>M</v>
          </cell>
          <cell r="D773">
            <v>35277</v>
          </cell>
          <cell r="E773">
            <v>42947</v>
          </cell>
          <cell r="F773">
            <v>21</v>
          </cell>
          <cell r="G773" t="str">
            <v>Klosterneuburg</v>
          </cell>
          <cell r="H773" t="str">
            <v>Österreich</v>
          </cell>
          <cell r="I773" t="str">
            <v>PARMEGREG</v>
          </cell>
          <cell r="K773">
            <v>4772</v>
          </cell>
          <cell r="N773" t="str">
            <v>I</v>
          </cell>
          <cell r="O773" t="str">
            <v>KLO</v>
          </cell>
          <cell r="P773" t="str">
            <v>KLO</v>
          </cell>
          <cell r="Q773" t="str">
            <v>I</v>
          </cell>
          <cell r="R773" t="str">
            <v>KLO</v>
          </cell>
          <cell r="S773" t="str">
            <v>KLO</v>
          </cell>
          <cell r="T773" t="str">
            <v>I</v>
          </cell>
          <cell r="U773" t="str">
            <v>KLO</v>
          </cell>
          <cell r="V773" t="str">
            <v>KLO</v>
          </cell>
          <cell r="W773" t="str">
            <v>I</v>
          </cell>
          <cell r="X773" t="str">
            <v>KLO</v>
          </cell>
        </row>
        <row r="774">
          <cell r="A774">
            <v>760</v>
          </cell>
          <cell r="B774" t="str">
            <v>Baier Markus</v>
          </cell>
          <cell r="C774" t="str">
            <v>M</v>
          </cell>
          <cell r="D774">
            <v>27692</v>
          </cell>
          <cell r="E774">
            <v>43033</v>
          </cell>
          <cell r="F774">
            <v>42</v>
          </cell>
          <cell r="G774" t="str">
            <v>Braunau</v>
          </cell>
          <cell r="H774" t="str">
            <v>Österreich</v>
          </cell>
          <cell r="I774" t="str">
            <v>BAIERMARK</v>
          </cell>
          <cell r="K774">
            <v>4741</v>
          </cell>
          <cell r="N774" t="str">
            <v>I</v>
          </cell>
          <cell r="O774" t="str">
            <v>LCH</v>
          </cell>
          <cell r="P774" t="str">
            <v>LCH</v>
          </cell>
          <cell r="Q774" t="str">
            <v>I</v>
          </cell>
          <cell r="R774" t="str">
            <v>LCH</v>
          </cell>
          <cell r="S774" t="str">
            <v>LCH</v>
          </cell>
          <cell r="T774" t="str">
            <v>I</v>
          </cell>
          <cell r="U774" t="str">
            <v>LCH</v>
          </cell>
          <cell r="V774" t="str">
            <v>LCH</v>
          </cell>
          <cell r="W774" t="str">
            <v>I</v>
          </cell>
          <cell r="X774" t="str">
            <v>LCH</v>
          </cell>
          <cell r="Y774" t="str">
            <v>LCH</v>
          </cell>
        </row>
        <row r="775">
          <cell r="A775">
            <v>761</v>
          </cell>
          <cell r="B775" t="str">
            <v>Tischler Maximilian</v>
          </cell>
          <cell r="C775" t="str">
            <v>M</v>
          </cell>
          <cell r="D775">
            <v>35585</v>
          </cell>
          <cell r="E775">
            <v>42890</v>
          </cell>
          <cell r="F775">
            <v>20</v>
          </cell>
          <cell r="G775" t="str">
            <v>Bruck/Mur</v>
          </cell>
          <cell r="H775" t="str">
            <v>Österr</v>
          </cell>
          <cell r="I775" t="str">
            <v>TISCHMAXI</v>
          </cell>
          <cell r="K775">
            <v>4744</v>
          </cell>
          <cell r="N775" t="str">
            <v>I</v>
          </cell>
          <cell r="O775" t="str">
            <v>BRM</v>
          </cell>
          <cell r="P775" t="str">
            <v>BRM</v>
          </cell>
          <cell r="Q775" t="str">
            <v>I</v>
          </cell>
          <cell r="R775" t="str">
            <v>BRM</v>
          </cell>
          <cell r="S775" t="str">
            <v>BRM</v>
          </cell>
          <cell r="T775" t="str">
            <v>I</v>
          </cell>
          <cell r="U775" t="str">
            <v>BRM</v>
          </cell>
          <cell r="V775" t="str">
            <v>BRM</v>
          </cell>
          <cell r="W775" t="str">
            <v>I</v>
          </cell>
          <cell r="X775" t="str">
            <v>BRM</v>
          </cell>
          <cell r="Y775" t="str">
            <v>BRM</v>
          </cell>
        </row>
        <row r="776">
          <cell r="A776">
            <v>762</v>
          </cell>
          <cell r="B776" t="str">
            <v>Dremel-Urbas Christian</v>
          </cell>
          <cell r="C776" t="str">
            <v>M</v>
          </cell>
          <cell r="D776">
            <v>30551</v>
          </cell>
          <cell r="E776">
            <v>42970</v>
          </cell>
          <cell r="F776">
            <v>34</v>
          </cell>
          <cell r="G776" t="str">
            <v>Graz</v>
          </cell>
          <cell r="H776" t="str">
            <v>Österr</v>
          </cell>
          <cell r="I776" t="str">
            <v>DREMECHRI</v>
          </cell>
          <cell r="K776">
            <v>4743</v>
          </cell>
          <cell r="N776" t="str">
            <v>I</v>
          </cell>
          <cell r="O776" t="str">
            <v>FEL</v>
          </cell>
          <cell r="P776" t="str">
            <v>FEL</v>
          </cell>
          <cell r="Q776" t="str">
            <v>I</v>
          </cell>
          <cell r="R776" t="str">
            <v>FEL</v>
          </cell>
          <cell r="S776" t="str">
            <v>FEL</v>
          </cell>
          <cell r="T776" t="str">
            <v>I</v>
          </cell>
          <cell r="U776" t="str">
            <v>FEL</v>
          </cell>
          <cell r="V776" t="str">
            <v>FEL</v>
          </cell>
          <cell r="W776" t="str">
            <v>I</v>
          </cell>
          <cell r="X776" t="str">
            <v>BRM</v>
          </cell>
          <cell r="Y776" t="str">
            <v>BRM</v>
          </cell>
        </row>
        <row r="777">
          <cell r="A777">
            <v>763</v>
          </cell>
          <cell r="B777" t="str">
            <v>Payr Marco</v>
          </cell>
          <cell r="C777" t="str">
            <v>M</v>
          </cell>
          <cell r="D777">
            <v>35406</v>
          </cell>
          <cell r="E777">
            <v>43076</v>
          </cell>
          <cell r="F777">
            <v>21</v>
          </cell>
          <cell r="G777" t="str">
            <v>Wörgl</v>
          </cell>
          <cell r="H777" t="str">
            <v>Österr</v>
          </cell>
          <cell r="I777" t="str">
            <v>PAYRMARC</v>
          </cell>
          <cell r="K777">
            <v>4746</v>
          </cell>
          <cell r="N777" t="str">
            <v>I</v>
          </cell>
          <cell r="O777" t="str">
            <v>BHÄ</v>
          </cell>
          <cell r="P777" t="str">
            <v>BHÄ</v>
          </cell>
          <cell r="Q777" t="str">
            <v>I</v>
          </cell>
          <cell r="R777" t="str">
            <v>BHÄ</v>
          </cell>
          <cell r="S777" t="str">
            <v>BHÄ</v>
          </cell>
          <cell r="T777" t="str">
            <v>I</v>
          </cell>
          <cell r="U777" t="str">
            <v>BHÄ</v>
          </cell>
          <cell r="V777" t="str">
            <v>BHÄ</v>
          </cell>
          <cell r="W777" t="str">
            <v>I</v>
          </cell>
          <cell r="X777" t="str">
            <v>BHA</v>
          </cell>
          <cell r="Y777" t="str">
            <v>BHA</v>
          </cell>
        </row>
        <row r="778">
          <cell r="A778">
            <v>764</v>
          </cell>
          <cell r="B778" t="str">
            <v>Olea Christian</v>
          </cell>
          <cell r="C778" t="str">
            <v>M</v>
          </cell>
          <cell r="D778">
            <v>30713</v>
          </cell>
          <cell r="E778">
            <v>42767</v>
          </cell>
          <cell r="F778">
            <v>33</v>
          </cell>
          <cell r="G778" t="str">
            <v>Wien</v>
          </cell>
          <cell r="H778" t="str">
            <v>Österr</v>
          </cell>
          <cell r="I778" t="str">
            <v>OLEACHRI</v>
          </cell>
          <cell r="K778">
            <v>4742</v>
          </cell>
          <cell r="N778" t="str">
            <v>I</v>
          </cell>
          <cell r="O778" t="str">
            <v>EIW</v>
          </cell>
          <cell r="P778" t="str">
            <v>EIW</v>
          </cell>
          <cell r="Q778" t="str">
            <v>I</v>
          </cell>
          <cell r="R778" t="str">
            <v>EIW</v>
          </cell>
          <cell r="S778" t="str">
            <v>EIW</v>
          </cell>
          <cell r="T778" t="str">
            <v>I</v>
          </cell>
          <cell r="U778" t="str">
            <v>EIW</v>
          </cell>
          <cell r="V778" t="str">
            <v>EIW</v>
          </cell>
          <cell r="W778" t="str">
            <v>I</v>
          </cell>
          <cell r="X778" t="str">
            <v>EIW</v>
          </cell>
          <cell r="Y778" t="str">
            <v>EIW</v>
          </cell>
        </row>
        <row r="779">
          <cell r="A779">
            <v>765</v>
          </cell>
          <cell r="B779" t="str">
            <v>Eisen Patrick</v>
          </cell>
          <cell r="C779" t="str">
            <v>M</v>
          </cell>
          <cell r="D779">
            <v>38291</v>
          </cell>
          <cell r="E779">
            <v>43039</v>
          </cell>
          <cell r="F779">
            <v>13</v>
          </cell>
          <cell r="G779" t="str">
            <v>Innsbruck</v>
          </cell>
          <cell r="H779" t="str">
            <v>Österr</v>
          </cell>
          <cell r="I779" t="str">
            <v>EISENPATR</v>
          </cell>
          <cell r="J779" t="str">
            <v>M421</v>
          </cell>
          <cell r="N779" t="str">
            <v>I</v>
          </cell>
          <cell r="O779" t="str">
            <v>AKI</v>
          </cell>
          <cell r="P779" t="str">
            <v>AKI</v>
          </cell>
          <cell r="Q779" t="str">
            <v>I</v>
          </cell>
          <cell r="R779" t="str">
            <v>AKI</v>
          </cell>
          <cell r="S779" t="str">
            <v>AKI</v>
          </cell>
          <cell r="T779" t="str">
            <v>I</v>
          </cell>
          <cell r="U779" t="str">
            <v>AKI</v>
          </cell>
          <cell r="V779" t="str">
            <v>AKI</v>
          </cell>
          <cell r="W779" t="str">
            <v>I</v>
          </cell>
          <cell r="X779" t="str">
            <v>AKI</v>
          </cell>
          <cell r="Y779" t="str">
            <v>AKI</v>
          </cell>
        </row>
        <row r="780">
          <cell r="A780">
            <v>766</v>
          </cell>
          <cell r="B780" t="str">
            <v>Wallner Matthias</v>
          </cell>
          <cell r="C780" t="str">
            <v>M</v>
          </cell>
          <cell r="D780">
            <v>34386</v>
          </cell>
          <cell r="E780">
            <v>42787</v>
          </cell>
          <cell r="F780">
            <v>23</v>
          </cell>
          <cell r="G780" t="str">
            <v>Wien</v>
          </cell>
          <cell r="H780" t="str">
            <v>Österreich</v>
          </cell>
          <cell r="I780" t="str">
            <v>WALLNMATT</v>
          </cell>
          <cell r="K780">
            <v>4745</v>
          </cell>
          <cell r="N780" t="str">
            <v>I</v>
          </cell>
          <cell r="O780" t="str">
            <v>MÖD</v>
          </cell>
          <cell r="P780" t="str">
            <v>MÖD</v>
          </cell>
          <cell r="Q780" t="str">
            <v>I</v>
          </cell>
          <cell r="R780" t="str">
            <v>MÖD</v>
          </cell>
          <cell r="S780" t="str">
            <v>MÖD</v>
          </cell>
          <cell r="T780" t="str">
            <v>I</v>
          </cell>
          <cell r="U780" t="str">
            <v>MÖD</v>
          </cell>
          <cell r="V780" t="str">
            <v>MÖD</v>
          </cell>
          <cell r="W780" t="str">
            <v>I</v>
          </cell>
          <cell r="X780" t="str">
            <v>MÖD</v>
          </cell>
          <cell r="Y780" t="str">
            <v>MÖD</v>
          </cell>
        </row>
        <row r="781">
          <cell r="A781">
            <v>767</v>
          </cell>
          <cell r="B781" t="str">
            <v>Stögerer Fritz</v>
          </cell>
          <cell r="C781" t="str">
            <v>M</v>
          </cell>
          <cell r="D781">
            <v>37240</v>
          </cell>
          <cell r="E781">
            <v>42719</v>
          </cell>
          <cell r="F781">
            <v>15</v>
          </cell>
          <cell r="G781" t="str">
            <v>Gmünd</v>
          </cell>
          <cell r="H781" t="str">
            <v>Österreich</v>
          </cell>
          <cell r="I781" t="str">
            <v>STÖGEFRIT</v>
          </cell>
          <cell r="J781" t="str">
            <v>M426</v>
          </cell>
          <cell r="N781" t="str">
            <v>I</v>
          </cell>
          <cell r="O781" t="str">
            <v>LAL</v>
          </cell>
          <cell r="P781" t="str">
            <v>LAL</v>
          </cell>
          <cell r="Q781" t="str">
            <v>I</v>
          </cell>
          <cell r="R781" t="str">
            <v>LAL</v>
          </cell>
          <cell r="S781" t="str">
            <v>LAL</v>
          </cell>
          <cell r="T781" t="str">
            <v>I</v>
          </cell>
          <cell r="U781" t="str">
            <v>LAL</v>
          </cell>
          <cell r="V781" t="str">
            <v>LAL</v>
          </cell>
          <cell r="W781" t="str">
            <v>I</v>
          </cell>
          <cell r="X781" t="str">
            <v>LAL</v>
          </cell>
        </row>
        <row r="782">
          <cell r="A782">
            <v>768</v>
          </cell>
          <cell r="B782" t="str">
            <v>Woschitz Florian</v>
          </cell>
          <cell r="C782" t="str">
            <v>M</v>
          </cell>
          <cell r="D782">
            <v>37469</v>
          </cell>
          <cell r="E782">
            <v>42948</v>
          </cell>
          <cell r="F782">
            <v>15</v>
          </cell>
          <cell r="G782" t="str">
            <v>Tulln</v>
          </cell>
          <cell r="H782" t="str">
            <v>Österreich</v>
          </cell>
          <cell r="I782" t="str">
            <v>WOSCHFLOR</v>
          </cell>
          <cell r="J782" t="str">
            <v>M428</v>
          </cell>
          <cell r="N782" t="str">
            <v>I</v>
          </cell>
          <cell r="O782" t="str">
            <v>LAL</v>
          </cell>
          <cell r="P782" t="str">
            <v>LAL</v>
          </cell>
          <cell r="Q782" t="str">
            <v>I</v>
          </cell>
          <cell r="R782" t="str">
            <v>LAL</v>
          </cell>
          <cell r="S782" t="str">
            <v>LAL</v>
          </cell>
          <cell r="T782" t="str">
            <v>I</v>
          </cell>
          <cell r="U782" t="str">
            <v>LAL</v>
          </cell>
          <cell r="V782" t="str">
            <v>LAL</v>
          </cell>
          <cell r="W782" t="str">
            <v>I</v>
          </cell>
          <cell r="X782" t="str">
            <v>LAL</v>
          </cell>
        </row>
        <row r="783">
          <cell r="A783">
            <v>769</v>
          </cell>
          <cell r="B783" t="str">
            <v>Doblinger Lena</v>
          </cell>
          <cell r="C783" t="str">
            <v>W</v>
          </cell>
          <cell r="D783">
            <v>37230</v>
          </cell>
          <cell r="E783">
            <v>43074</v>
          </cell>
          <cell r="F783">
            <v>16</v>
          </cell>
          <cell r="G783" t="str">
            <v>Tulln</v>
          </cell>
          <cell r="H783" t="str">
            <v>Österreich</v>
          </cell>
          <cell r="I783" t="str">
            <v>DOBLILENA</v>
          </cell>
          <cell r="J783" t="str">
            <v>W127</v>
          </cell>
          <cell r="K783">
            <v>4890</v>
          </cell>
          <cell r="N783" t="str">
            <v>I</v>
          </cell>
          <cell r="O783" t="str">
            <v>LAL</v>
          </cell>
          <cell r="P783" t="str">
            <v>LAL</v>
          </cell>
          <cell r="Q783" t="str">
            <v>I</v>
          </cell>
          <cell r="R783" t="str">
            <v>LAL</v>
          </cell>
          <cell r="S783" t="str">
            <v>LAL</v>
          </cell>
          <cell r="T783" t="str">
            <v>I</v>
          </cell>
          <cell r="U783" t="str">
            <v>LAL</v>
          </cell>
          <cell r="V783" t="str">
            <v>LAL</v>
          </cell>
          <cell r="W783" t="str">
            <v>I</v>
          </cell>
          <cell r="X783" t="str">
            <v>LAL</v>
          </cell>
        </row>
        <row r="784">
          <cell r="A784">
            <v>770</v>
          </cell>
          <cell r="B784" t="str">
            <v>Babici David-Stefan</v>
          </cell>
          <cell r="C784" t="str">
            <v>M</v>
          </cell>
          <cell r="D784">
            <v>37085</v>
          </cell>
          <cell r="E784">
            <v>42929</v>
          </cell>
          <cell r="F784">
            <v>16</v>
          </cell>
          <cell r="G784" t="str">
            <v>St.Pölten</v>
          </cell>
          <cell r="H784" t="str">
            <v>Österreich</v>
          </cell>
          <cell r="I784" t="str">
            <v>BABICDAVI</v>
          </cell>
          <cell r="J784" t="str">
            <v>M424</v>
          </cell>
          <cell r="N784" t="str">
            <v>I</v>
          </cell>
          <cell r="O784" t="str">
            <v>LAL</v>
          </cell>
          <cell r="P784" t="str">
            <v>LAL</v>
          </cell>
          <cell r="Q784" t="str">
            <v>I</v>
          </cell>
          <cell r="R784" t="str">
            <v>LAL</v>
          </cell>
          <cell r="S784" t="str">
            <v>LAL</v>
          </cell>
          <cell r="T784" t="str">
            <v>I</v>
          </cell>
          <cell r="U784" t="str">
            <v>LAL</v>
          </cell>
          <cell r="V784" t="str">
            <v>LAL</v>
          </cell>
          <cell r="W784" t="str">
            <v>I</v>
          </cell>
          <cell r="X784" t="str">
            <v>LAL</v>
          </cell>
        </row>
        <row r="785">
          <cell r="A785">
            <v>771</v>
          </cell>
          <cell r="B785" t="str">
            <v>Dam Benjamin</v>
          </cell>
          <cell r="C785" t="str">
            <v>M</v>
          </cell>
          <cell r="D785">
            <v>37163</v>
          </cell>
          <cell r="E785">
            <v>43007</v>
          </cell>
          <cell r="F785">
            <v>16</v>
          </cell>
          <cell r="G785" t="str">
            <v>Tulln</v>
          </cell>
          <cell r="H785" t="str">
            <v>Österreich</v>
          </cell>
          <cell r="I785" t="str">
            <v>DAMBENJ</v>
          </cell>
          <cell r="J785" t="str">
            <v>M425</v>
          </cell>
          <cell r="N785" t="str">
            <v>I</v>
          </cell>
          <cell r="O785" t="str">
            <v>LAL</v>
          </cell>
          <cell r="P785" t="str">
            <v>LAL</v>
          </cell>
          <cell r="Q785" t="str">
            <v>I</v>
          </cell>
          <cell r="R785" t="str">
            <v>LAL</v>
          </cell>
          <cell r="S785" t="str">
            <v>LAL</v>
          </cell>
          <cell r="T785" t="str">
            <v>I</v>
          </cell>
          <cell r="U785" t="str">
            <v>LAL</v>
          </cell>
          <cell r="V785" t="str">
            <v>LAL</v>
          </cell>
          <cell r="W785" t="str">
            <v>I</v>
          </cell>
          <cell r="X785" t="str">
            <v>LAL</v>
          </cell>
        </row>
        <row r="786">
          <cell r="A786">
            <v>772</v>
          </cell>
          <cell r="B786" t="str">
            <v>Wizani Benny</v>
          </cell>
          <cell r="C786" t="str">
            <v>M</v>
          </cell>
          <cell r="D786">
            <v>37068</v>
          </cell>
          <cell r="E786">
            <v>42912</v>
          </cell>
          <cell r="F786">
            <v>16</v>
          </cell>
          <cell r="G786" t="str">
            <v>Tulln</v>
          </cell>
          <cell r="H786" t="str">
            <v>Österreich</v>
          </cell>
          <cell r="I786" t="str">
            <v>WIZANBENN</v>
          </cell>
          <cell r="J786" t="str">
            <v>M423</v>
          </cell>
          <cell r="N786" t="str">
            <v>I</v>
          </cell>
          <cell r="O786" t="str">
            <v>LAL</v>
          </cell>
          <cell r="P786" t="str">
            <v>LAL</v>
          </cell>
          <cell r="Q786" t="str">
            <v>I</v>
          </cell>
          <cell r="R786" t="str">
            <v>LAL</v>
          </cell>
          <cell r="S786" t="str">
            <v>LAL</v>
          </cell>
          <cell r="T786" t="str">
            <v>I</v>
          </cell>
          <cell r="U786" t="str">
            <v>LAL</v>
          </cell>
          <cell r="V786" t="str">
            <v>LAL</v>
          </cell>
          <cell r="W786" t="str">
            <v>I</v>
          </cell>
          <cell r="X786" t="str">
            <v>LAL</v>
          </cell>
        </row>
        <row r="787">
          <cell r="A787">
            <v>773</v>
          </cell>
          <cell r="B787" t="str">
            <v>Moldaschl Maximilian</v>
          </cell>
          <cell r="C787" t="str">
            <v>M</v>
          </cell>
          <cell r="D787">
            <v>36782</v>
          </cell>
          <cell r="E787">
            <v>42991</v>
          </cell>
          <cell r="F787">
            <v>17</v>
          </cell>
          <cell r="G787" t="str">
            <v>Tulln</v>
          </cell>
          <cell r="H787" t="str">
            <v>Österreich</v>
          </cell>
          <cell r="I787" t="str">
            <v>MOLDAMAXI</v>
          </cell>
          <cell r="J787" t="str">
            <v>M422</v>
          </cell>
          <cell r="K787">
            <v>4823</v>
          </cell>
          <cell r="N787" t="str">
            <v>I</v>
          </cell>
          <cell r="O787" t="str">
            <v>LAL</v>
          </cell>
          <cell r="P787" t="str">
            <v>LAL</v>
          </cell>
          <cell r="Q787" t="str">
            <v>I</v>
          </cell>
          <cell r="R787" t="str">
            <v>LAL</v>
          </cell>
          <cell r="S787" t="str">
            <v>LAL</v>
          </cell>
          <cell r="T787" t="str">
            <v>I</v>
          </cell>
          <cell r="U787" t="str">
            <v>LAL</v>
          </cell>
          <cell r="V787" t="str">
            <v>LAL</v>
          </cell>
          <cell r="W787" t="str">
            <v>I</v>
          </cell>
          <cell r="X787" t="str">
            <v>LAL</v>
          </cell>
        </row>
        <row r="788">
          <cell r="A788">
            <v>774</v>
          </cell>
          <cell r="B788" t="str">
            <v>Schenk Celine</v>
          </cell>
          <cell r="C788" t="str">
            <v>W</v>
          </cell>
          <cell r="D788">
            <v>36872</v>
          </cell>
          <cell r="E788">
            <v>42716</v>
          </cell>
          <cell r="F788">
            <v>16</v>
          </cell>
          <cell r="I788" t="str">
            <v>SCHENCELI</v>
          </cell>
          <cell r="J788" t="str">
            <v>W125</v>
          </cell>
          <cell r="N788" t="str">
            <v>I</v>
          </cell>
          <cell r="O788" t="str">
            <v>LAL</v>
          </cell>
          <cell r="P788" t="str">
            <v>LAL</v>
          </cell>
          <cell r="Q788" t="str">
            <v>I</v>
          </cell>
          <cell r="R788" t="str">
            <v>LAL</v>
          </cell>
          <cell r="S788" t="str">
            <v>LAL</v>
          </cell>
          <cell r="T788" t="str">
            <v>I</v>
          </cell>
          <cell r="U788" t="str">
            <v>LAL</v>
          </cell>
          <cell r="V788" t="str">
            <v>LAL</v>
          </cell>
          <cell r="W788" t="str">
            <v>I</v>
          </cell>
          <cell r="X788" t="str">
            <v>LAL</v>
          </cell>
        </row>
        <row r="789">
          <cell r="A789">
            <v>775</v>
          </cell>
          <cell r="B789" t="str">
            <v>Klaghofer Manuel</v>
          </cell>
          <cell r="C789" t="str">
            <v>M</v>
          </cell>
          <cell r="D789">
            <v>37334</v>
          </cell>
          <cell r="E789">
            <v>42813</v>
          </cell>
          <cell r="F789">
            <v>15</v>
          </cell>
          <cell r="G789" t="str">
            <v>Tulln</v>
          </cell>
          <cell r="H789" t="str">
            <v>Österreich</v>
          </cell>
          <cell r="I789" t="str">
            <v>KLAGHMANU</v>
          </cell>
          <cell r="J789" t="str">
            <v>M427</v>
          </cell>
          <cell r="N789" t="str">
            <v>I</v>
          </cell>
          <cell r="O789" t="str">
            <v>LAL</v>
          </cell>
          <cell r="P789" t="str">
            <v>LAL</v>
          </cell>
          <cell r="Q789" t="str">
            <v>I</v>
          </cell>
          <cell r="R789" t="str">
            <v>LAL</v>
          </cell>
          <cell r="S789" t="str">
            <v>LAL</v>
          </cell>
          <cell r="T789" t="str">
            <v>I</v>
          </cell>
          <cell r="U789" t="str">
            <v>LAL</v>
          </cell>
          <cell r="V789" t="str">
            <v>LAL</v>
          </cell>
          <cell r="W789" t="str">
            <v>I</v>
          </cell>
          <cell r="X789" t="str">
            <v>LAL</v>
          </cell>
        </row>
        <row r="790">
          <cell r="A790">
            <v>776</v>
          </cell>
          <cell r="B790" t="str">
            <v>Biegler Melanie</v>
          </cell>
          <cell r="C790" t="str">
            <v>W</v>
          </cell>
          <cell r="D790">
            <v>37162</v>
          </cell>
          <cell r="E790">
            <v>43006</v>
          </cell>
          <cell r="F790">
            <v>16</v>
          </cell>
          <cell r="G790" t="str">
            <v>Tulln</v>
          </cell>
          <cell r="H790" t="str">
            <v>Österreich</v>
          </cell>
          <cell r="I790" t="str">
            <v>BIEGLMELA</v>
          </cell>
          <cell r="J790" t="str">
            <v>W126</v>
          </cell>
          <cell r="N790" t="str">
            <v>I</v>
          </cell>
          <cell r="O790" t="str">
            <v>LAL</v>
          </cell>
          <cell r="P790" t="str">
            <v>LAL</v>
          </cell>
          <cell r="Q790" t="str">
            <v>I</v>
          </cell>
          <cell r="R790" t="str">
            <v>LAL</v>
          </cell>
          <cell r="S790" t="str">
            <v>LAL</v>
          </cell>
          <cell r="T790" t="str">
            <v>I</v>
          </cell>
          <cell r="U790" t="str">
            <v>LAL</v>
          </cell>
          <cell r="V790" t="str">
            <v>LAL</v>
          </cell>
          <cell r="W790" t="str">
            <v>I</v>
          </cell>
          <cell r="X790" t="str">
            <v>LAL</v>
          </cell>
        </row>
        <row r="791">
          <cell r="A791">
            <v>777</v>
          </cell>
          <cell r="B791" t="str">
            <v>Bacsa David</v>
          </cell>
          <cell r="C791" t="str">
            <v>M</v>
          </cell>
          <cell r="D791">
            <v>37798</v>
          </cell>
          <cell r="E791">
            <v>42912</v>
          </cell>
          <cell r="F791">
            <v>14</v>
          </cell>
          <cell r="G791" t="str">
            <v>St.Pölten</v>
          </cell>
          <cell r="H791" t="str">
            <v>Österreich</v>
          </cell>
          <cell r="I791" t="str">
            <v>BACSADAVI</v>
          </cell>
          <cell r="J791" t="str">
            <v>M429</v>
          </cell>
          <cell r="N791" t="str">
            <v>I</v>
          </cell>
          <cell r="O791" t="str">
            <v>LAL</v>
          </cell>
          <cell r="P791" t="str">
            <v>LAL</v>
          </cell>
          <cell r="Q791" t="str">
            <v>I</v>
          </cell>
          <cell r="R791" t="str">
            <v>LAL</v>
          </cell>
          <cell r="S791" t="str">
            <v>LAL</v>
          </cell>
          <cell r="T791" t="str">
            <v>I</v>
          </cell>
          <cell r="U791" t="str">
            <v>LAL</v>
          </cell>
          <cell r="V791" t="str">
            <v>LAL</v>
          </cell>
          <cell r="W791" t="str">
            <v>I</v>
          </cell>
          <cell r="X791" t="str">
            <v>LAL</v>
          </cell>
        </row>
        <row r="792">
          <cell r="A792">
            <v>778</v>
          </cell>
          <cell r="B792" t="str">
            <v>Riedmann Lucia</v>
          </cell>
          <cell r="C792" t="str">
            <v>W</v>
          </cell>
          <cell r="D792">
            <v>29828</v>
          </cell>
          <cell r="E792">
            <v>42977</v>
          </cell>
          <cell r="F792">
            <v>36</v>
          </cell>
          <cell r="G792" t="str">
            <v>Oberstdorf</v>
          </cell>
          <cell r="H792" t="str">
            <v>Österr</v>
          </cell>
          <cell r="I792" t="str">
            <v>RIEDMLUCI</v>
          </cell>
          <cell r="K792">
            <v>4747</v>
          </cell>
          <cell r="N792" t="str">
            <v>I</v>
          </cell>
          <cell r="O792" t="str">
            <v>CROSS</v>
          </cell>
          <cell r="P792" t="str">
            <v>CROSS</v>
          </cell>
          <cell r="Q792" t="str">
            <v>I</v>
          </cell>
          <cell r="R792" t="str">
            <v>CROSS</v>
          </cell>
          <cell r="S792" t="str">
            <v>CROSS</v>
          </cell>
          <cell r="T792" t="str">
            <v>I</v>
          </cell>
          <cell r="U792" t="str">
            <v>CROSS</v>
          </cell>
          <cell r="V792" t="str">
            <v>CROSS</v>
          </cell>
          <cell r="W792" t="str">
            <v>I</v>
          </cell>
          <cell r="X792" t="str">
            <v>CROSS</v>
          </cell>
          <cell r="Y792" t="str">
            <v>CROSS</v>
          </cell>
        </row>
        <row r="793">
          <cell r="A793">
            <v>779</v>
          </cell>
          <cell r="B793" t="str">
            <v>Prucher Lena, MMag.</v>
          </cell>
          <cell r="C793" t="str">
            <v>W</v>
          </cell>
          <cell r="D793">
            <v>30897</v>
          </cell>
          <cell r="E793">
            <v>42950</v>
          </cell>
          <cell r="F793">
            <v>33</v>
          </cell>
          <cell r="G793" t="str">
            <v>Salzburg</v>
          </cell>
          <cell r="H793" t="str">
            <v>Österr</v>
          </cell>
          <cell r="I793" t="str">
            <v>PRUCHLENA</v>
          </cell>
          <cell r="K793">
            <v>4748</v>
          </cell>
          <cell r="N793" t="str">
            <v>I</v>
          </cell>
          <cell r="O793" t="str">
            <v>LEO</v>
          </cell>
          <cell r="P793" t="str">
            <v>LEO</v>
          </cell>
          <cell r="Q793" t="str">
            <v>I</v>
          </cell>
          <cell r="R793" t="str">
            <v>LEO</v>
          </cell>
          <cell r="S793" t="str">
            <v>LEO</v>
          </cell>
          <cell r="T793" t="str">
            <v>I</v>
          </cell>
          <cell r="U793" t="str">
            <v>CROSS</v>
          </cell>
          <cell r="V793" t="str">
            <v>CROSS</v>
          </cell>
          <cell r="W793" t="str">
            <v>I</v>
          </cell>
          <cell r="X793" t="str">
            <v>CROSS</v>
          </cell>
          <cell r="Y793" t="str">
            <v>CROSS</v>
          </cell>
        </row>
        <row r="794">
          <cell r="A794">
            <v>780</v>
          </cell>
          <cell r="B794" t="str">
            <v>Metaj Engjell</v>
          </cell>
          <cell r="C794" t="str">
            <v>M</v>
          </cell>
          <cell r="D794">
            <v>36434</v>
          </cell>
          <cell r="E794">
            <v>43009</v>
          </cell>
          <cell r="F794">
            <v>18</v>
          </cell>
          <cell r="G794" t="str">
            <v>Unna</v>
          </cell>
          <cell r="H794" t="str">
            <v>Kosovo</v>
          </cell>
          <cell r="I794" t="str">
            <v>METAJENGJ</v>
          </cell>
          <cell r="J794" t="str">
            <v>M430</v>
          </cell>
          <cell r="K794">
            <v>4763</v>
          </cell>
          <cell r="N794" t="str">
            <v>G</v>
          </cell>
          <cell r="O794" t="str">
            <v>BRU</v>
          </cell>
          <cell r="P794" t="str">
            <v>BRU</v>
          </cell>
          <cell r="Q794" t="str">
            <v>G</v>
          </cell>
          <cell r="R794" t="str">
            <v>BRU</v>
          </cell>
          <cell r="S794" t="str">
            <v>BRU</v>
          </cell>
          <cell r="T794" t="str">
            <v>G</v>
          </cell>
          <cell r="U794" t="str">
            <v>BRU</v>
          </cell>
          <cell r="V794" t="str">
            <v>BRU</v>
          </cell>
          <cell r="W794" t="str">
            <v>G</v>
          </cell>
          <cell r="X794" t="str">
            <v>BRU</v>
          </cell>
        </row>
        <row r="795">
          <cell r="A795">
            <v>781</v>
          </cell>
          <cell r="B795" t="str">
            <v>Metaj Edonis</v>
          </cell>
          <cell r="C795" t="str">
            <v>M</v>
          </cell>
          <cell r="D795">
            <v>36999</v>
          </cell>
          <cell r="E795">
            <v>42843</v>
          </cell>
          <cell r="F795">
            <v>16</v>
          </cell>
          <cell r="G795" t="str">
            <v>Pej</v>
          </cell>
          <cell r="H795" t="str">
            <v>Kosovo</v>
          </cell>
          <cell r="I795" t="str">
            <v>METAJEDON</v>
          </cell>
          <cell r="J795" t="str">
            <v>M431</v>
          </cell>
          <cell r="N795" t="str">
            <v>G</v>
          </cell>
          <cell r="O795" t="str">
            <v>BRU</v>
          </cell>
          <cell r="P795" t="str">
            <v>BRU</v>
          </cell>
          <cell r="Q795" t="str">
            <v>G</v>
          </cell>
          <cell r="R795" t="str">
            <v>BRU</v>
          </cell>
          <cell r="S795" t="str">
            <v>BRU</v>
          </cell>
          <cell r="T795" t="str">
            <v>G</v>
          </cell>
          <cell r="U795" t="str">
            <v>BRU</v>
          </cell>
          <cell r="V795" t="str">
            <v>BRU</v>
          </cell>
          <cell r="W795" t="str">
            <v>G</v>
          </cell>
          <cell r="X795" t="str">
            <v>BRU</v>
          </cell>
        </row>
        <row r="796">
          <cell r="A796">
            <v>782</v>
          </cell>
          <cell r="B796" t="str">
            <v>Dietachmayr Malin</v>
          </cell>
          <cell r="C796" t="str">
            <v>W</v>
          </cell>
          <cell r="D796">
            <v>33478</v>
          </cell>
          <cell r="E796">
            <v>42975</v>
          </cell>
          <cell r="F796">
            <v>26</v>
          </cell>
          <cell r="G796" t="str">
            <v>Wels</v>
          </cell>
          <cell r="H796" t="str">
            <v>Österr</v>
          </cell>
          <cell r="I796" t="str">
            <v>DIETAMALI</v>
          </cell>
          <cell r="K796">
            <v>4749</v>
          </cell>
          <cell r="N796" t="str">
            <v>I</v>
          </cell>
          <cell r="O796" t="str">
            <v>LEO</v>
          </cell>
          <cell r="P796" t="str">
            <v>LEO</v>
          </cell>
          <cell r="Q796" t="str">
            <v>I</v>
          </cell>
          <cell r="R796" t="str">
            <v>LEO</v>
          </cell>
          <cell r="S796" t="str">
            <v>LEO</v>
          </cell>
          <cell r="T796" t="str">
            <v>I</v>
          </cell>
          <cell r="U796" t="str">
            <v>LEO</v>
          </cell>
          <cell r="V796" t="str">
            <v>WOL</v>
          </cell>
          <cell r="W796" t="str">
            <v>I</v>
          </cell>
          <cell r="X796" t="str">
            <v>LEO</v>
          </cell>
        </row>
        <row r="797">
          <cell r="A797">
            <v>783</v>
          </cell>
          <cell r="B797" t="str">
            <v>Falconcini Mario</v>
          </cell>
          <cell r="C797" t="str">
            <v>M</v>
          </cell>
          <cell r="D797">
            <v>26241</v>
          </cell>
          <cell r="E797">
            <v>43043</v>
          </cell>
          <cell r="F797">
            <v>46</v>
          </cell>
          <cell r="G797" t="str">
            <v>Wien</v>
          </cell>
          <cell r="H797" t="str">
            <v>Österr</v>
          </cell>
          <cell r="I797" t="str">
            <v>FALCOMARI</v>
          </cell>
          <cell r="K797">
            <v>3140</v>
          </cell>
          <cell r="N797" t="str">
            <v/>
          </cell>
          <cell r="O797" t="str">
            <v/>
          </cell>
          <cell r="P797" t="str">
            <v/>
          </cell>
          <cell r="Q797" t="str">
            <v/>
          </cell>
          <cell r="R797" t="str">
            <v/>
          </cell>
          <cell r="S797" t="str">
            <v/>
          </cell>
          <cell r="T797" t="str">
            <v/>
          </cell>
          <cell r="U797" t="str">
            <v/>
          </cell>
          <cell r="V797" t="str">
            <v/>
          </cell>
          <cell r="W797" t="str">
            <v>I</v>
          </cell>
          <cell r="X797" t="str">
            <v>LEO</v>
          </cell>
        </row>
        <row r="798">
          <cell r="A798">
            <v>784</v>
          </cell>
          <cell r="B798" t="str">
            <v>Schwab Erich</v>
          </cell>
          <cell r="C798" t="str">
            <v>M</v>
          </cell>
          <cell r="D798">
            <v>27785</v>
          </cell>
          <cell r="E798">
            <v>42761</v>
          </cell>
          <cell r="F798">
            <v>41</v>
          </cell>
          <cell r="G798" t="str">
            <v>Wien</v>
          </cell>
          <cell r="H798" t="str">
            <v>Österr</v>
          </cell>
          <cell r="I798" t="str">
            <v>SCHWAERIC</v>
          </cell>
          <cell r="K798">
            <v>3711</v>
          </cell>
          <cell r="N798" t="str">
            <v>I</v>
          </cell>
          <cell r="O798" t="str">
            <v>LEO</v>
          </cell>
          <cell r="P798" t="str">
            <v>WOL</v>
          </cell>
          <cell r="Q798" t="str">
            <v>I</v>
          </cell>
          <cell r="R798" t="str">
            <v>LEO</v>
          </cell>
          <cell r="S798" t="str">
            <v>WOL</v>
          </cell>
          <cell r="T798" t="str">
            <v>I</v>
          </cell>
          <cell r="U798" t="str">
            <v>LEO</v>
          </cell>
          <cell r="V798" t="str">
            <v>WOL</v>
          </cell>
          <cell r="W798" t="str">
            <v>I</v>
          </cell>
          <cell r="X798" t="str">
            <v>LEO</v>
          </cell>
        </row>
        <row r="799">
          <cell r="A799">
            <v>785</v>
          </cell>
          <cell r="B799" t="str">
            <v>Rogy Roberta</v>
          </cell>
          <cell r="C799" t="str">
            <v>W</v>
          </cell>
          <cell r="D799">
            <v>32830</v>
          </cell>
          <cell r="E799">
            <v>43057</v>
          </cell>
          <cell r="F799">
            <v>28</v>
          </cell>
          <cell r="G799" t="str">
            <v>Wien</v>
          </cell>
          <cell r="H799" t="str">
            <v>Österr   </v>
          </cell>
          <cell r="I799" t="str">
            <v>ROGYROBE</v>
          </cell>
          <cell r="K799">
            <v>4751</v>
          </cell>
          <cell r="N799" t="str">
            <v>I</v>
          </cell>
          <cell r="O799" t="str">
            <v>GIC</v>
          </cell>
          <cell r="P799" t="str">
            <v>GIC</v>
          </cell>
          <cell r="Q799" t="str">
            <v>I</v>
          </cell>
          <cell r="R799" t="str">
            <v>GIC</v>
          </cell>
          <cell r="S799" t="str">
            <v>GIC</v>
          </cell>
          <cell r="T799" t="str">
            <v>I</v>
          </cell>
          <cell r="U799" t="str">
            <v>GIC</v>
          </cell>
          <cell r="V799" t="str">
            <v>GIC</v>
          </cell>
          <cell r="W799" t="str">
            <v>I</v>
          </cell>
          <cell r="X799" t="str">
            <v>GIC</v>
          </cell>
          <cell r="Y799" t="str">
            <v>GIC</v>
          </cell>
        </row>
        <row r="800">
          <cell r="A800">
            <v>786</v>
          </cell>
          <cell r="B800" t="str">
            <v>Laaber Gerald</v>
          </cell>
          <cell r="C800" t="str">
            <v>M</v>
          </cell>
          <cell r="D800">
            <v>32093</v>
          </cell>
          <cell r="E800">
            <v>43051</v>
          </cell>
          <cell r="F800">
            <v>30</v>
          </cell>
          <cell r="G800" t="str">
            <v>Wien</v>
          </cell>
          <cell r="H800" t="str">
            <v>Österr</v>
          </cell>
          <cell r="I800" t="str">
            <v>LAABEGERA</v>
          </cell>
          <cell r="K800">
            <v>4750</v>
          </cell>
          <cell r="N800" t="str">
            <v>I</v>
          </cell>
          <cell r="O800" t="str">
            <v>VÖD</v>
          </cell>
          <cell r="P800" t="str">
            <v>VÖD</v>
          </cell>
          <cell r="Q800" t="str">
            <v>I</v>
          </cell>
          <cell r="R800" t="str">
            <v>VÖD</v>
          </cell>
          <cell r="S800" t="str">
            <v>VÖD</v>
          </cell>
          <cell r="T800" t="str">
            <v>I</v>
          </cell>
          <cell r="U800" t="str">
            <v>VÖD</v>
          </cell>
          <cell r="V800" t="str">
            <v>VÖD</v>
          </cell>
          <cell r="W800" t="str">
            <v>I</v>
          </cell>
          <cell r="X800" t="str">
            <v>VÖD</v>
          </cell>
          <cell r="Y800" t="str">
            <v>VÖD</v>
          </cell>
        </row>
        <row r="801">
          <cell r="A801">
            <v>787</v>
          </cell>
          <cell r="B801" t="str">
            <v>Hofmann Bettina</v>
          </cell>
          <cell r="C801" t="str">
            <v>W</v>
          </cell>
          <cell r="D801">
            <v>27106</v>
          </cell>
          <cell r="E801">
            <v>42812</v>
          </cell>
          <cell r="F801">
            <v>43</v>
          </cell>
          <cell r="G801" t="str">
            <v>Baden</v>
          </cell>
          <cell r="H801" t="str">
            <v>Österr</v>
          </cell>
          <cell r="I801" t="str">
            <v>HOFMABETT</v>
          </cell>
          <cell r="K801">
            <v>4754</v>
          </cell>
          <cell r="N801" t="str">
            <v>I</v>
          </cell>
          <cell r="O801" t="str">
            <v>BAD</v>
          </cell>
          <cell r="P801" t="str">
            <v>BAD</v>
          </cell>
          <cell r="Q801" t="str">
            <v>I</v>
          </cell>
          <cell r="R801" t="str">
            <v>WOL</v>
          </cell>
          <cell r="S801" t="str">
            <v>WOL</v>
          </cell>
          <cell r="T801" t="str">
            <v>I</v>
          </cell>
          <cell r="U801" t="str">
            <v>CROSS</v>
          </cell>
          <cell r="V801" t="str">
            <v>CROSS</v>
          </cell>
          <cell r="W801" t="str">
            <v>I</v>
          </cell>
          <cell r="X801" t="str">
            <v>CROSS</v>
          </cell>
          <cell r="Y801" t="str">
            <v>CROSS</v>
          </cell>
        </row>
        <row r="802">
          <cell r="A802">
            <v>788</v>
          </cell>
          <cell r="B802" t="str">
            <v>Kvasnicka Lukas</v>
          </cell>
          <cell r="C802" t="str">
            <v>M</v>
          </cell>
          <cell r="D802">
            <v>31875</v>
          </cell>
          <cell r="E802">
            <v>42833</v>
          </cell>
          <cell r="F802">
            <v>30</v>
          </cell>
          <cell r="G802" t="str">
            <v>Wien</v>
          </cell>
          <cell r="H802" t="str">
            <v>Österr</v>
          </cell>
          <cell r="I802" t="str">
            <v>KVASNLUKA</v>
          </cell>
          <cell r="K802">
            <v>4753</v>
          </cell>
          <cell r="N802" t="str">
            <v>I</v>
          </cell>
          <cell r="O802" t="str">
            <v>CROSS</v>
          </cell>
          <cell r="P802" t="str">
            <v>CROSS</v>
          </cell>
          <cell r="Q802" t="str">
            <v>I</v>
          </cell>
          <cell r="R802" t="str">
            <v>CROSS</v>
          </cell>
          <cell r="S802" t="str">
            <v>CROSS</v>
          </cell>
          <cell r="T802" t="str">
            <v>I</v>
          </cell>
          <cell r="U802" t="str">
            <v>CROSS</v>
          </cell>
          <cell r="V802" t="str">
            <v>CROSS</v>
          </cell>
          <cell r="W802" t="str">
            <v>I</v>
          </cell>
          <cell r="X802" t="str">
            <v>CROSS</v>
          </cell>
          <cell r="Y802" t="str">
            <v>CROSS</v>
          </cell>
        </row>
        <row r="803">
          <cell r="A803">
            <v>789</v>
          </cell>
          <cell r="B803" t="str">
            <v>Weiss Jakob</v>
          </cell>
          <cell r="C803" t="str">
            <v>M</v>
          </cell>
          <cell r="D803">
            <v>34083</v>
          </cell>
          <cell r="E803">
            <v>42849</v>
          </cell>
          <cell r="F803">
            <v>24</v>
          </cell>
          <cell r="G803" t="str">
            <v>Klosterneuburg</v>
          </cell>
          <cell r="H803" t="str">
            <v>Österr</v>
          </cell>
          <cell r="I803" t="str">
            <v>WEISSJAKO</v>
          </cell>
          <cell r="K803">
            <v>4752</v>
          </cell>
          <cell r="N803" t="str">
            <v>I</v>
          </cell>
          <cell r="O803" t="str">
            <v>GIC</v>
          </cell>
          <cell r="P803" t="str">
            <v>GIC</v>
          </cell>
          <cell r="Q803" t="str">
            <v>I</v>
          </cell>
          <cell r="R803" t="str">
            <v>GIC</v>
          </cell>
          <cell r="S803" t="str">
            <v>GIC</v>
          </cell>
          <cell r="T803" t="str">
            <v>I</v>
          </cell>
          <cell r="U803" t="str">
            <v>GIC</v>
          </cell>
          <cell r="V803" t="str">
            <v>GIC</v>
          </cell>
          <cell r="W803" t="str">
            <v>I</v>
          </cell>
          <cell r="X803" t="str">
            <v>GIC</v>
          </cell>
          <cell r="Y803" t="str">
            <v>GIC</v>
          </cell>
        </row>
        <row r="804">
          <cell r="A804">
            <v>790</v>
          </cell>
          <cell r="B804" t="str">
            <v>Öllerer Maximilian</v>
          </cell>
          <cell r="C804" t="str">
            <v>M</v>
          </cell>
          <cell r="D804">
            <v>32442</v>
          </cell>
          <cell r="E804">
            <v>43034</v>
          </cell>
          <cell r="F804">
            <v>29</v>
          </cell>
          <cell r="G804" t="str">
            <v>St. Pölten</v>
          </cell>
          <cell r="H804" t="str">
            <v>Österr</v>
          </cell>
          <cell r="I804" t="str">
            <v>ÖLLERMAXI</v>
          </cell>
          <cell r="K804">
            <v>4755</v>
          </cell>
          <cell r="N804" t="str">
            <v>I</v>
          </cell>
          <cell r="O804" t="str">
            <v>HAR</v>
          </cell>
          <cell r="P804" t="str">
            <v>HAR</v>
          </cell>
          <cell r="Q804" t="str">
            <v>I</v>
          </cell>
          <cell r="R804" t="str">
            <v>HAR</v>
          </cell>
          <cell r="S804" t="str">
            <v>HAR</v>
          </cell>
          <cell r="T804" t="str">
            <v>I</v>
          </cell>
          <cell r="U804" t="str">
            <v>HAR</v>
          </cell>
          <cell r="V804" t="str">
            <v>HAR</v>
          </cell>
          <cell r="W804" t="str">
            <v>I</v>
          </cell>
          <cell r="X804" t="str">
            <v>HAR</v>
          </cell>
          <cell r="Y804" t="str">
            <v>HAR</v>
          </cell>
        </row>
        <row r="805">
          <cell r="A805">
            <v>791</v>
          </cell>
          <cell r="B805" t="str">
            <v>Rodewald Gerda</v>
          </cell>
          <cell r="C805" t="str">
            <v>W</v>
          </cell>
          <cell r="D805">
            <v>34661</v>
          </cell>
          <cell r="E805">
            <v>43062</v>
          </cell>
          <cell r="F805">
            <v>23</v>
          </cell>
          <cell r="G805" t="str">
            <v>Salzburg</v>
          </cell>
          <cell r="H805" t="str">
            <v>Österr   </v>
          </cell>
          <cell r="I805" t="str">
            <v>RODEWGERD</v>
          </cell>
          <cell r="K805">
            <v>4757</v>
          </cell>
          <cell r="N805" t="str">
            <v>I</v>
          </cell>
          <cell r="O805" t="str">
            <v>SBG</v>
          </cell>
          <cell r="P805" t="str">
            <v>SBG</v>
          </cell>
          <cell r="Q805" t="str">
            <v>I</v>
          </cell>
          <cell r="R805" t="str">
            <v>SBG</v>
          </cell>
          <cell r="S805" t="str">
            <v>SBG</v>
          </cell>
          <cell r="T805" t="str">
            <v>I</v>
          </cell>
          <cell r="U805" t="str">
            <v>SBG</v>
          </cell>
          <cell r="V805" t="str">
            <v>SBG</v>
          </cell>
          <cell r="W805" t="str">
            <v>I</v>
          </cell>
          <cell r="X805" t="str">
            <v>SBG</v>
          </cell>
          <cell r="Y805" t="str">
            <v>SBG</v>
          </cell>
        </row>
        <row r="806">
          <cell r="A806">
            <v>792</v>
          </cell>
          <cell r="B806" t="str">
            <v>Burdzik Tobias</v>
          </cell>
          <cell r="C806" t="str">
            <v>M</v>
          </cell>
          <cell r="D806">
            <v>36818</v>
          </cell>
          <cell r="E806">
            <v>43027</v>
          </cell>
          <cell r="F806">
            <v>17</v>
          </cell>
          <cell r="G806" t="str">
            <v>Tulln</v>
          </cell>
          <cell r="H806" t="str">
            <v>Österreich</v>
          </cell>
          <cell r="I806" t="str">
            <v>BURDZTOBI</v>
          </cell>
          <cell r="J806" t="str">
            <v>M434</v>
          </cell>
          <cell r="N806" t="str">
            <v>I</v>
          </cell>
          <cell r="O806" t="str">
            <v>LAL</v>
          </cell>
          <cell r="P806" t="str">
            <v>LAL</v>
          </cell>
          <cell r="Q806" t="str">
            <v>I</v>
          </cell>
          <cell r="R806" t="str">
            <v>LAL</v>
          </cell>
          <cell r="S806" t="str">
            <v>LAL</v>
          </cell>
          <cell r="T806" t="str">
            <v>I</v>
          </cell>
          <cell r="U806" t="str">
            <v>LAL</v>
          </cell>
          <cell r="V806" t="str">
            <v>LAL</v>
          </cell>
          <cell r="W806" t="str">
            <v>I</v>
          </cell>
          <cell r="X806" t="str">
            <v>LAL</v>
          </cell>
          <cell r="Y806" t="str">
            <v>LAL</v>
          </cell>
        </row>
        <row r="807">
          <cell r="A807">
            <v>793</v>
          </cell>
          <cell r="B807" t="str">
            <v>Grielenberger Erik</v>
          </cell>
          <cell r="C807" t="str">
            <v>M</v>
          </cell>
          <cell r="D807">
            <v>36608</v>
          </cell>
          <cell r="E807">
            <v>42817</v>
          </cell>
          <cell r="F807">
            <v>17</v>
          </cell>
          <cell r="G807" t="str">
            <v>St. Pölten</v>
          </cell>
          <cell r="H807" t="str">
            <v>Österreich</v>
          </cell>
          <cell r="I807" t="str">
            <v>GRIELERIK</v>
          </cell>
          <cell r="J807" t="str">
            <v>M432</v>
          </cell>
          <cell r="K807">
            <v>4831</v>
          </cell>
          <cell r="N807" t="str">
            <v>I</v>
          </cell>
          <cell r="O807" t="str">
            <v>HAR</v>
          </cell>
          <cell r="P807" t="str">
            <v>HAR</v>
          </cell>
          <cell r="Q807" t="str">
            <v>I</v>
          </cell>
          <cell r="R807" t="str">
            <v>HAR</v>
          </cell>
          <cell r="S807" t="str">
            <v>HAR</v>
          </cell>
          <cell r="T807" t="str">
            <v>I</v>
          </cell>
          <cell r="U807" t="str">
            <v>HAR</v>
          </cell>
          <cell r="V807" t="str">
            <v>HAR</v>
          </cell>
          <cell r="W807" t="str">
            <v>I</v>
          </cell>
          <cell r="X807" t="str">
            <v>HAR</v>
          </cell>
          <cell r="Y807" t="str">
            <v>HAR</v>
          </cell>
        </row>
        <row r="808">
          <cell r="A808">
            <v>794</v>
          </cell>
          <cell r="B808" t="str">
            <v>Gril Nicolas-Noah</v>
          </cell>
          <cell r="C808" t="str">
            <v>M</v>
          </cell>
          <cell r="D808">
            <v>36783</v>
          </cell>
          <cell r="E808">
            <v>42992</v>
          </cell>
          <cell r="F808">
            <v>17</v>
          </cell>
          <cell r="G808" t="str">
            <v>St. Pölten</v>
          </cell>
          <cell r="H808" t="str">
            <v>Österreich</v>
          </cell>
          <cell r="I808" t="str">
            <v>GRILNICO</v>
          </cell>
          <cell r="J808" t="str">
            <v>M433</v>
          </cell>
          <cell r="K808">
            <v>4832</v>
          </cell>
          <cell r="N808" t="str">
            <v>I</v>
          </cell>
          <cell r="O808" t="str">
            <v>HAR</v>
          </cell>
          <cell r="P808" t="str">
            <v>HAR</v>
          </cell>
          <cell r="Q808" t="str">
            <v>I</v>
          </cell>
          <cell r="R808" t="str">
            <v>HAR</v>
          </cell>
          <cell r="S808" t="str">
            <v>HAR</v>
          </cell>
          <cell r="T808" t="str">
            <v>I</v>
          </cell>
          <cell r="U808" t="str">
            <v>HAR</v>
          </cell>
          <cell r="V808" t="str">
            <v>HAR</v>
          </cell>
          <cell r="W808" t="str">
            <v>I</v>
          </cell>
          <cell r="X808" t="str">
            <v>HAR</v>
          </cell>
          <cell r="Y808" t="str">
            <v>HAR</v>
          </cell>
        </row>
        <row r="809">
          <cell r="A809">
            <v>795</v>
          </cell>
          <cell r="B809" t="str">
            <v>Köbe Sebastian</v>
          </cell>
          <cell r="C809" t="str">
            <v>M</v>
          </cell>
          <cell r="D809">
            <v>36822</v>
          </cell>
          <cell r="E809">
            <v>43031</v>
          </cell>
          <cell r="F809">
            <v>17</v>
          </cell>
          <cell r="G809" t="str">
            <v>Tulln</v>
          </cell>
          <cell r="H809" t="str">
            <v>Österreich</v>
          </cell>
          <cell r="I809" t="str">
            <v>KÖBESEBA</v>
          </cell>
          <cell r="J809" t="str">
            <v>M435</v>
          </cell>
          <cell r="K809">
            <v>4854</v>
          </cell>
          <cell r="N809" t="str">
            <v>I</v>
          </cell>
          <cell r="O809" t="str">
            <v>LAL</v>
          </cell>
          <cell r="P809" t="str">
            <v>LAL</v>
          </cell>
          <cell r="Q809" t="str">
            <v>I</v>
          </cell>
          <cell r="R809" t="str">
            <v>LAL</v>
          </cell>
          <cell r="S809" t="str">
            <v>LAL</v>
          </cell>
          <cell r="T809" t="str">
            <v>I</v>
          </cell>
          <cell r="U809" t="str">
            <v>LAL</v>
          </cell>
          <cell r="V809" t="str">
            <v>LAL</v>
          </cell>
          <cell r="W809" t="str">
            <v>I</v>
          </cell>
          <cell r="X809" t="str">
            <v>LAL</v>
          </cell>
          <cell r="Y809" t="str">
            <v>LAL</v>
          </cell>
        </row>
        <row r="810">
          <cell r="A810">
            <v>796</v>
          </cell>
          <cell r="B810" t="str">
            <v>Wimmer Patrick</v>
          </cell>
          <cell r="C810" t="str">
            <v>M</v>
          </cell>
          <cell r="D810">
            <v>37041</v>
          </cell>
          <cell r="E810">
            <v>42885</v>
          </cell>
          <cell r="F810">
            <v>16</v>
          </cell>
          <cell r="G810" t="str">
            <v>Tulln</v>
          </cell>
          <cell r="H810" t="str">
            <v>Österreich</v>
          </cell>
          <cell r="I810" t="str">
            <v>WIMMEPATR</v>
          </cell>
          <cell r="J810" t="str">
            <v>M436</v>
          </cell>
          <cell r="N810" t="str">
            <v>I</v>
          </cell>
          <cell r="O810" t="str">
            <v>LAL</v>
          </cell>
          <cell r="P810" t="str">
            <v>LAL</v>
          </cell>
          <cell r="Q810" t="str">
            <v>I</v>
          </cell>
          <cell r="R810" t="str">
            <v>LAL</v>
          </cell>
          <cell r="S810" t="str">
            <v>LAL</v>
          </cell>
          <cell r="T810" t="str">
            <v>I</v>
          </cell>
          <cell r="U810" t="str">
            <v>LAL</v>
          </cell>
          <cell r="V810" t="str">
            <v>LAL</v>
          </cell>
          <cell r="W810" t="str">
            <v>I</v>
          </cell>
          <cell r="X810" t="str">
            <v>LAL</v>
          </cell>
          <cell r="Y810" t="str">
            <v>LAL</v>
          </cell>
        </row>
        <row r="811">
          <cell r="A811">
            <v>797</v>
          </cell>
          <cell r="B811" t="str">
            <v>Lassoued Jakob</v>
          </cell>
          <cell r="C811" t="str">
            <v>M</v>
          </cell>
          <cell r="D811">
            <v>37136</v>
          </cell>
          <cell r="E811">
            <v>42980</v>
          </cell>
          <cell r="F811">
            <v>16</v>
          </cell>
          <cell r="G811" t="str">
            <v>Salzburg</v>
          </cell>
          <cell r="H811" t="str">
            <v>Österr</v>
          </cell>
          <cell r="I811" t="str">
            <v>LASSOJAKO</v>
          </cell>
          <cell r="J811" t="str">
            <v>M437</v>
          </cell>
          <cell r="N811" t="str">
            <v>I</v>
          </cell>
          <cell r="O811" t="str">
            <v>SBG</v>
          </cell>
          <cell r="P811" t="str">
            <v>SBG</v>
          </cell>
          <cell r="Q811" t="str">
            <v>I</v>
          </cell>
          <cell r="R811" t="str">
            <v>SBG</v>
          </cell>
          <cell r="S811" t="str">
            <v>SBG</v>
          </cell>
          <cell r="T811" t="str">
            <v>I</v>
          </cell>
          <cell r="U811" t="str">
            <v>SBG</v>
          </cell>
          <cell r="V811" t="str">
            <v>SBG</v>
          </cell>
          <cell r="W811" t="str">
            <v>I</v>
          </cell>
          <cell r="X811" t="str">
            <v>SBG</v>
          </cell>
          <cell r="Y811" t="str">
            <v>SBG</v>
          </cell>
        </row>
        <row r="812">
          <cell r="A812">
            <v>798</v>
          </cell>
          <cell r="B812" t="str">
            <v>Lackner Rudolf</v>
          </cell>
          <cell r="C812" t="str">
            <v>M</v>
          </cell>
          <cell r="D812">
            <v>19241</v>
          </cell>
          <cell r="E812">
            <v>42982</v>
          </cell>
          <cell r="F812">
            <v>65</v>
          </cell>
          <cell r="H812" t="str">
            <v>Österreich</v>
          </cell>
          <cell r="I812" t="str">
            <v>LACKNRUDO</v>
          </cell>
          <cell r="K812">
            <v>3121</v>
          </cell>
          <cell r="N812" t="str">
            <v>I</v>
          </cell>
          <cell r="O812" t="str">
            <v>WEL</v>
          </cell>
          <cell r="P812" t="str">
            <v>WEL</v>
          </cell>
          <cell r="Q812" t="str">
            <v>I</v>
          </cell>
          <cell r="R812" t="str">
            <v>WEL</v>
          </cell>
          <cell r="S812" t="str">
            <v>WEL</v>
          </cell>
          <cell r="T812" t="str">
            <v>I</v>
          </cell>
          <cell r="U812" t="str">
            <v>WEL</v>
          </cell>
          <cell r="V812" t="str">
            <v>WEL</v>
          </cell>
          <cell r="W812" t="str">
            <v>I</v>
          </cell>
          <cell r="X812" t="str">
            <v>WEL</v>
          </cell>
        </row>
        <row r="813">
          <cell r="A813">
            <v>799</v>
          </cell>
          <cell r="B813" t="str">
            <v>Krenn Boris</v>
          </cell>
          <cell r="C813" t="str">
            <v>M</v>
          </cell>
          <cell r="D813">
            <v>36880</v>
          </cell>
          <cell r="E813">
            <v>42724</v>
          </cell>
          <cell r="F813">
            <v>16</v>
          </cell>
          <cell r="G813" t="str">
            <v>Salzburg</v>
          </cell>
          <cell r="H813" t="str">
            <v>Österr</v>
          </cell>
          <cell r="I813" t="str">
            <v>KRENNBORI</v>
          </cell>
          <cell r="J813" t="str">
            <v>M438</v>
          </cell>
          <cell r="N813" t="str">
            <v>I</v>
          </cell>
          <cell r="O813" t="str">
            <v>SBG</v>
          </cell>
          <cell r="P813" t="str">
            <v>SBG</v>
          </cell>
          <cell r="Q813" t="str">
            <v>I</v>
          </cell>
          <cell r="R813" t="str">
            <v>SBG</v>
          </cell>
          <cell r="S813" t="str">
            <v>SBG</v>
          </cell>
          <cell r="T813" t="str">
            <v>I</v>
          </cell>
          <cell r="U813" t="str">
            <v>SBG</v>
          </cell>
          <cell r="V813" t="str">
            <v>SBG</v>
          </cell>
          <cell r="W813" t="str">
            <v>I</v>
          </cell>
          <cell r="X813" t="str">
            <v>SBG</v>
          </cell>
        </row>
        <row r="814">
          <cell r="A814">
            <v>800</v>
          </cell>
          <cell r="B814" t="str">
            <v>Studeny Andreas</v>
          </cell>
          <cell r="C814" t="str">
            <v>M</v>
          </cell>
          <cell r="D814">
            <v>30997</v>
          </cell>
          <cell r="E814">
            <v>43050</v>
          </cell>
          <cell r="F814">
            <v>33</v>
          </cell>
          <cell r="G814" t="str">
            <v>Mistelbach</v>
          </cell>
          <cell r="H814" t="str">
            <v>Österr   </v>
          </cell>
          <cell r="I814" t="str">
            <v>STUDEANDR</v>
          </cell>
          <cell r="K814">
            <v>4762</v>
          </cell>
          <cell r="N814" t="str">
            <v>I</v>
          </cell>
          <cell r="O814" t="str">
            <v>BRF</v>
          </cell>
          <cell r="P814" t="str">
            <v>BRF</v>
          </cell>
          <cell r="Q814" t="str">
            <v>I</v>
          </cell>
          <cell r="R814" t="str">
            <v>BRF</v>
          </cell>
          <cell r="S814" t="str">
            <v>BRF</v>
          </cell>
          <cell r="T814" t="str">
            <v>I</v>
          </cell>
          <cell r="U814" t="str">
            <v>BRF</v>
          </cell>
          <cell r="V814" t="str">
            <v>BRF</v>
          </cell>
        </row>
        <row r="815">
          <cell r="A815">
            <v>801</v>
          </cell>
          <cell r="B815" t="str">
            <v>Gaupmann Günther</v>
          </cell>
          <cell r="C815" t="str">
            <v>M</v>
          </cell>
          <cell r="D815">
            <v>28583</v>
          </cell>
          <cell r="E815">
            <v>42828</v>
          </cell>
          <cell r="F815">
            <v>39</v>
          </cell>
          <cell r="G815" t="str">
            <v>Lilienfeld</v>
          </cell>
          <cell r="H815" t="str">
            <v>Österr</v>
          </cell>
          <cell r="I815" t="str">
            <v>GAUPMGÜNT</v>
          </cell>
          <cell r="K815">
            <v>4324</v>
          </cell>
          <cell r="N815" t="str">
            <v>I</v>
          </cell>
          <cell r="O815" t="str">
            <v>LOO</v>
          </cell>
          <cell r="P815" t="str">
            <v>LOO</v>
          </cell>
          <cell r="Q815" t="str">
            <v>I</v>
          </cell>
          <cell r="R815" t="str">
            <v>LOO</v>
          </cell>
          <cell r="S815" t="str">
            <v>LOO</v>
          </cell>
          <cell r="T815" t="str">
            <v>I</v>
          </cell>
          <cell r="U815" t="str">
            <v>LOO</v>
          </cell>
          <cell r="V815" t="str">
            <v>LOO</v>
          </cell>
        </row>
        <row r="816">
          <cell r="A816">
            <v>802</v>
          </cell>
          <cell r="B816" t="str">
            <v>Großfurtner Marco</v>
          </cell>
          <cell r="C816" t="str">
            <v>M</v>
          </cell>
          <cell r="D816">
            <v>36386</v>
          </cell>
          <cell r="E816">
            <v>42961</v>
          </cell>
          <cell r="F816">
            <v>18</v>
          </cell>
          <cell r="G816" t="str">
            <v>Braunau</v>
          </cell>
          <cell r="H816" t="str">
            <v>Österr   </v>
          </cell>
          <cell r="I816" t="str">
            <v>GROßFMARC</v>
          </cell>
          <cell r="K816">
            <v>4760</v>
          </cell>
          <cell r="N816" t="str">
            <v>I</v>
          </cell>
          <cell r="O816" t="str">
            <v>RAN</v>
          </cell>
          <cell r="P816" t="str">
            <v>RAN</v>
          </cell>
          <cell r="Q816" t="str">
            <v>I</v>
          </cell>
          <cell r="R816" t="str">
            <v>RAN</v>
          </cell>
          <cell r="S816" t="str">
            <v>RAN</v>
          </cell>
          <cell r="T816" t="str">
            <v>I</v>
          </cell>
          <cell r="U816" t="str">
            <v>RAN</v>
          </cell>
          <cell r="V816" t="str">
            <v>RAN</v>
          </cell>
        </row>
        <row r="817">
          <cell r="A817">
            <v>803</v>
          </cell>
          <cell r="B817" t="str">
            <v>Tschinkel Ernst</v>
          </cell>
          <cell r="C817" t="str">
            <v>M</v>
          </cell>
          <cell r="D817">
            <v>27833</v>
          </cell>
          <cell r="E817">
            <v>42808</v>
          </cell>
          <cell r="F817">
            <v>41</v>
          </cell>
          <cell r="G817" t="str">
            <v>Graz</v>
          </cell>
          <cell r="H817" t="str">
            <v>Österr</v>
          </cell>
          <cell r="I817" t="str">
            <v>TSCHIERNS</v>
          </cell>
          <cell r="K817">
            <v>4758</v>
          </cell>
          <cell r="N817" t="str">
            <v>I</v>
          </cell>
          <cell r="O817" t="str">
            <v>GRAZ</v>
          </cell>
          <cell r="P817" t="str">
            <v>GRAZ</v>
          </cell>
          <cell r="Q817" t="str">
            <v>I</v>
          </cell>
          <cell r="R817" t="str">
            <v>GRAZ</v>
          </cell>
          <cell r="S817" t="str">
            <v>GRAZ</v>
          </cell>
          <cell r="T817" t="str">
            <v>I</v>
          </cell>
          <cell r="U817" t="str">
            <v>GRAZ</v>
          </cell>
          <cell r="V817" t="str">
            <v>GRAZ</v>
          </cell>
        </row>
        <row r="818">
          <cell r="A818">
            <v>804</v>
          </cell>
          <cell r="B818" t="str">
            <v>Taranetz Martin</v>
          </cell>
          <cell r="C818" t="str">
            <v>M</v>
          </cell>
          <cell r="D818">
            <v>31519</v>
          </cell>
          <cell r="E818">
            <v>42842</v>
          </cell>
          <cell r="F818">
            <v>31</v>
          </cell>
          <cell r="G818" t="str">
            <v>Amstetten</v>
          </cell>
          <cell r="H818" t="str">
            <v>Österr</v>
          </cell>
          <cell r="I818" t="str">
            <v>TARANMART</v>
          </cell>
          <cell r="K818">
            <v>4761</v>
          </cell>
          <cell r="N818" t="str">
            <v>I</v>
          </cell>
          <cell r="O818" t="str">
            <v>EIW</v>
          </cell>
          <cell r="P818" t="str">
            <v>EIW</v>
          </cell>
          <cell r="Q818" t="str">
            <v>I</v>
          </cell>
          <cell r="R818" t="str">
            <v>EIW</v>
          </cell>
          <cell r="S818" t="str">
            <v>EIW</v>
          </cell>
          <cell r="T818" t="str">
            <v>I</v>
          </cell>
          <cell r="U818" t="str">
            <v>EIW</v>
          </cell>
          <cell r="V818" t="str">
            <v>EIW</v>
          </cell>
        </row>
        <row r="819">
          <cell r="A819">
            <v>805</v>
          </cell>
          <cell r="B819" t="str">
            <v>Bauer Daniela</v>
          </cell>
          <cell r="C819" t="str">
            <v>W</v>
          </cell>
          <cell r="D819">
            <v>37499</v>
          </cell>
          <cell r="E819">
            <v>42978</v>
          </cell>
          <cell r="F819">
            <v>15</v>
          </cell>
          <cell r="G819" t="str">
            <v>Wien</v>
          </cell>
          <cell r="H819" t="str">
            <v>Österreich</v>
          </cell>
          <cell r="I819" t="str">
            <v>BAUERDANI</v>
          </cell>
          <cell r="J819" t="str">
            <v>W130</v>
          </cell>
          <cell r="N819" t="str">
            <v>I</v>
          </cell>
          <cell r="O819" t="str">
            <v>LAL</v>
          </cell>
          <cell r="P819" t="str">
            <v>LAL</v>
          </cell>
          <cell r="Q819" t="str">
            <v>I</v>
          </cell>
          <cell r="R819" t="str">
            <v>LAL</v>
          </cell>
          <cell r="S819" t="str">
            <v>LAL</v>
          </cell>
          <cell r="T819" t="str">
            <v>I</v>
          </cell>
          <cell r="U819" t="str">
            <v>LAL</v>
          </cell>
          <cell r="V819" t="str">
            <v>LAL</v>
          </cell>
        </row>
        <row r="820">
          <cell r="A820">
            <v>806</v>
          </cell>
          <cell r="B820" t="str">
            <v>Moldaschl Katharina</v>
          </cell>
          <cell r="C820" t="str">
            <v>W</v>
          </cell>
          <cell r="D820">
            <v>37205</v>
          </cell>
          <cell r="E820">
            <v>43049</v>
          </cell>
          <cell r="F820">
            <v>16</v>
          </cell>
          <cell r="G820" t="str">
            <v>Tulln</v>
          </cell>
          <cell r="H820" t="str">
            <v>Österreich</v>
          </cell>
          <cell r="I820" t="str">
            <v>MOLDAKATH</v>
          </cell>
          <cell r="J820" t="str">
            <v>W129</v>
          </cell>
          <cell r="N820" t="str">
            <v>I</v>
          </cell>
          <cell r="O820" t="str">
            <v>LAL</v>
          </cell>
          <cell r="P820" t="str">
            <v>LAL</v>
          </cell>
          <cell r="Q820" t="str">
            <v>I</v>
          </cell>
          <cell r="R820" t="str">
            <v>LAL</v>
          </cell>
          <cell r="S820" t="str">
            <v>LAL</v>
          </cell>
          <cell r="T820" t="str">
            <v>I</v>
          </cell>
          <cell r="U820" t="str">
            <v>LAL</v>
          </cell>
          <cell r="V820" t="str">
            <v>LAL</v>
          </cell>
        </row>
        <row r="821">
          <cell r="A821">
            <v>807</v>
          </cell>
          <cell r="B821" t="str">
            <v>Ortlieb Lena</v>
          </cell>
          <cell r="C821" t="str">
            <v>W</v>
          </cell>
          <cell r="D821">
            <v>37077</v>
          </cell>
          <cell r="E821">
            <v>42921</v>
          </cell>
          <cell r="F821">
            <v>16</v>
          </cell>
          <cell r="G821" t="str">
            <v>Tulln</v>
          </cell>
          <cell r="H821" t="str">
            <v>Österreich</v>
          </cell>
          <cell r="I821" t="str">
            <v>ORTLILENA</v>
          </cell>
          <cell r="J821" t="str">
            <v>W128</v>
          </cell>
          <cell r="N821" t="str">
            <v>I</v>
          </cell>
          <cell r="O821" t="str">
            <v>LAL</v>
          </cell>
          <cell r="P821" t="str">
            <v>LAL</v>
          </cell>
          <cell r="Q821" t="str">
            <v>I</v>
          </cell>
          <cell r="R821" t="str">
            <v>LAL</v>
          </cell>
          <cell r="S821" t="str">
            <v>LAL</v>
          </cell>
          <cell r="T821" t="str">
            <v>I</v>
          </cell>
          <cell r="U821" t="str">
            <v>LAL</v>
          </cell>
          <cell r="V821" t="str">
            <v>LAL</v>
          </cell>
        </row>
        <row r="822">
          <cell r="A822">
            <v>808</v>
          </cell>
          <cell r="B822" t="str">
            <v>Auzinger Florian</v>
          </cell>
          <cell r="C822" t="str">
            <v>M</v>
          </cell>
          <cell r="D822">
            <v>37596</v>
          </cell>
          <cell r="E822">
            <v>43075</v>
          </cell>
          <cell r="F822">
            <v>15</v>
          </cell>
          <cell r="G822" t="str">
            <v>Braunau</v>
          </cell>
          <cell r="H822" t="str">
            <v>Österreich</v>
          </cell>
          <cell r="I822" t="str">
            <v>AUZINFLOR</v>
          </cell>
          <cell r="J822" t="str">
            <v>M439</v>
          </cell>
          <cell r="N822" t="str">
            <v>I</v>
          </cell>
          <cell r="O822" t="str">
            <v>RAN</v>
          </cell>
          <cell r="P822" t="str">
            <v>RAN</v>
          </cell>
          <cell r="Q822" t="str">
            <v>I</v>
          </cell>
          <cell r="R822" t="str">
            <v>RAN</v>
          </cell>
          <cell r="S822" t="str">
            <v>RAN</v>
          </cell>
          <cell r="T822" t="str">
            <v>I</v>
          </cell>
          <cell r="U822" t="str">
            <v>RAN</v>
          </cell>
          <cell r="V822" t="str">
            <v>RAN</v>
          </cell>
        </row>
        <row r="823">
          <cell r="A823">
            <v>809</v>
          </cell>
          <cell r="B823" t="str">
            <v>Ortner Marcel</v>
          </cell>
          <cell r="C823" t="str">
            <v>M</v>
          </cell>
          <cell r="D823">
            <v>37839</v>
          </cell>
          <cell r="E823">
            <v>42953</v>
          </cell>
          <cell r="F823">
            <v>14</v>
          </cell>
          <cell r="G823" t="str">
            <v>Braunau</v>
          </cell>
          <cell r="H823" t="str">
            <v>Österreich</v>
          </cell>
          <cell r="I823" t="str">
            <v>ORTNEMARC</v>
          </cell>
          <cell r="J823" t="str">
            <v>M440</v>
          </cell>
          <cell r="N823" t="str">
            <v>I</v>
          </cell>
          <cell r="O823" t="str">
            <v>RAN</v>
          </cell>
          <cell r="P823" t="str">
            <v>RAN</v>
          </cell>
          <cell r="Q823" t="str">
            <v>I</v>
          </cell>
          <cell r="R823" t="str">
            <v>RAN</v>
          </cell>
          <cell r="S823" t="str">
            <v>RAN</v>
          </cell>
          <cell r="T823" t="str">
            <v>I</v>
          </cell>
          <cell r="U823" t="str">
            <v>RAN</v>
          </cell>
          <cell r="V823" t="str">
            <v>RAN</v>
          </cell>
        </row>
        <row r="824">
          <cell r="A824">
            <v>810</v>
          </cell>
          <cell r="B824" t="str">
            <v>Rabenhaupt Jennifer</v>
          </cell>
          <cell r="C824" t="str">
            <v>W</v>
          </cell>
          <cell r="D824">
            <v>38104</v>
          </cell>
          <cell r="E824">
            <v>42852</v>
          </cell>
          <cell r="F824">
            <v>13</v>
          </cell>
          <cell r="G824" t="str">
            <v>Schladming</v>
          </cell>
          <cell r="H824" t="str">
            <v>Österr</v>
          </cell>
          <cell r="I824" t="str">
            <v>JETZJENN</v>
          </cell>
          <cell r="J824" t="str">
            <v>W133</v>
          </cell>
          <cell r="N824" t="str">
            <v>I</v>
          </cell>
          <cell r="O824" t="str">
            <v>ÖBL</v>
          </cell>
          <cell r="P824" t="str">
            <v>ÖBL</v>
          </cell>
          <cell r="Q824" t="str">
            <v>I</v>
          </cell>
          <cell r="R824" t="str">
            <v>ÖBL</v>
          </cell>
          <cell r="S824" t="str">
            <v>ÖBL</v>
          </cell>
          <cell r="T824" t="str">
            <v>I</v>
          </cell>
          <cell r="U824" t="str">
            <v>ÖBL</v>
          </cell>
          <cell r="V824" t="str">
            <v>ÖBL</v>
          </cell>
        </row>
        <row r="825">
          <cell r="A825">
            <v>811</v>
          </cell>
          <cell r="B825" t="str">
            <v>Rabenhaupt Rene</v>
          </cell>
          <cell r="C825" t="str">
            <v>M</v>
          </cell>
          <cell r="D825">
            <v>36790</v>
          </cell>
          <cell r="E825">
            <v>42999</v>
          </cell>
          <cell r="F825">
            <v>17</v>
          </cell>
          <cell r="G825" t="str">
            <v>Schladming</v>
          </cell>
          <cell r="H825" t="str">
            <v>Österr</v>
          </cell>
          <cell r="I825" t="str">
            <v>JETZRENE</v>
          </cell>
          <cell r="J825" t="str">
            <v>M441</v>
          </cell>
          <cell r="K825">
            <v>4845</v>
          </cell>
          <cell r="N825" t="str">
            <v>I</v>
          </cell>
          <cell r="O825" t="str">
            <v>ÖBL</v>
          </cell>
          <cell r="P825" t="str">
            <v>ÖBL</v>
          </cell>
          <cell r="Q825" t="str">
            <v>I</v>
          </cell>
          <cell r="R825" t="str">
            <v>ÖBL</v>
          </cell>
          <cell r="S825" t="str">
            <v>ÖBL</v>
          </cell>
          <cell r="T825" t="str">
            <v>I</v>
          </cell>
          <cell r="U825" t="str">
            <v>ÖBL</v>
          </cell>
          <cell r="V825" t="str">
            <v>ÖBL</v>
          </cell>
        </row>
        <row r="826">
          <cell r="A826">
            <v>812</v>
          </cell>
          <cell r="B826" t="str">
            <v>Liebhart Jonas</v>
          </cell>
          <cell r="C826" t="str">
            <v>M</v>
          </cell>
          <cell r="D826">
            <v>38418</v>
          </cell>
          <cell r="E826">
            <v>42801</v>
          </cell>
          <cell r="F826">
            <v>12</v>
          </cell>
          <cell r="G826" t="str">
            <v>Schladming</v>
          </cell>
          <cell r="H826" t="str">
            <v>Österr</v>
          </cell>
          <cell r="I826" t="str">
            <v>LIEBHJONA</v>
          </cell>
          <cell r="J826" t="str">
            <v>M442</v>
          </cell>
          <cell r="N826" t="str">
            <v>I</v>
          </cell>
          <cell r="O826" t="str">
            <v>ÖBL</v>
          </cell>
          <cell r="P826" t="str">
            <v>ÖBL</v>
          </cell>
          <cell r="Q826" t="str">
            <v>I</v>
          </cell>
          <cell r="R826" t="str">
            <v>ÖBL</v>
          </cell>
          <cell r="S826" t="str">
            <v>ÖBL</v>
          </cell>
          <cell r="T826" t="str">
            <v>I</v>
          </cell>
          <cell r="U826" t="str">
            <v>ÖBL</v>
          </cell>
          <cell r="V826" t="str">
            <v>ÖBL</v>
          </cell>
        </row>
        <row r="827">
          <cell r="A827">
            <v>813</v>
          </cell>
          <cell r="B827" t="str">
            <v>Mayer Celine</v>
          </cell>
          <cell r="C827" t="str">
            <v>W</v>
          </cell>
          <cell r="D827">
            <v>37844</v>
          </cell>
          <cell r="E827">
            <v>42958</v>
          </cell>
          <cell r="F827">
            <v>14</v>
          </cell>
          <cell r="G827" t="str">
            <v>Schladming</v>
          </cell>
          <cell r="H827" t="str">
            <v>Österr</v>
          </cell>
          <cell r="I827" t="str">
            <v>MAYERCELI</v>
          </cell>
          <cell r="J827" t="str">
            <v>W132</v>
          </cell>
          <cell r="N827" t="str">
            <v>I</v>
          </cell>
          <cell r="O827" t="str">
            <v>ÖBL</v>
          </cell>
          <cell r="P827" t="str">
            <v>ÖBL</v>
          </cell>
          <cell r="Q827" t="str">
            <v>I</v>
          </cell>
          <cell r="R827" t="str">
            <v>ÖBL</v>
          </cell>
          <cell r="S827" t="str">
            <v>ÖBL</v>
          </cell>
          <cell r="T827" t="str">
            <v>I</v>
          </cell>
          <cell r="U827" t="str">
            <v>ÖBL</v>
          </cell>
          <cell r="V827" t="str">
            <v>ÖBL</v>
          </cell>
        </row>
        <row r="828">
          <cell r="A828">
            <v>814</v>
          </cell>
          <cell r="B828" t="str">
            <v>Pircher Nadine</v>
          </cell>
          <cell r="C828" t="str">
            <v>W</v>
          </cell>
          <cell r="D828">
            <v>37823</v>
          </cell>
          <cell r="E828">
            <v>42937</v>
          </cell>
          <cell r="F828">
            <v>14</v>
          </cell>
          <cell r="G828" t="str">
            <v>Schladming</v>
          </cell>
          <cell r="H828" t="str">
            <v>Österr</v>
          </cell>
          <cell r="I828" t="str">
            <v>PIRCHNADI</v>
          </cell>
          <cell r="J828" t="str">
            <v>W131</v>
          </cell>
          <cell r="N828" t="str">
            <v>I</v>
          </cell>
          <cell r="O828" t="str">
            <v>ÖBL</v>
          </cell>
          <cell r="P828" t="str">
            <v>ÖBL</v>
          </cell>
          <cell r="Q828" t="str">
            <v>I</v>
          </cell>
          <cell r="R828" t="str">
            <v>ÖBL</v>
          </cell>
          <cell r="S828" t="str">
            <v>ÖBL</v>
          </cell>
          <cell r="T828" t="str">
            <v>I</v>
          </cell>
          <cell r="U828" t="str">
            <v>ÖBL</v>
          </cell>
          <cell r="V828" t="str">
            <v>ÖBL</v>
          </cell>
        </row>
        <row r="829">
          <cell r="A829">
            <v>815</v>
          </cell>
          <cell r="B829" t="str">
            <v>Stieg Sophia</v>
          </cell>
          <cell r="C829" t="str">
            <v>W</v>
          </cell>
          <cell r="D829">
            <v>38682</v>
          </cell>
          <cell r="E829">
            <v>43065</v>
          </cell>
          <cell r="F829">
            <v>12</v>
          </cell>
          <cell r="G829" t="str">
            <v>Rottenmann</v>
          </cell>
          <cell r="H829" t="str">
            <v>Österr</v>
          </cell>
          <cell r="I829" t="str">
            <v>STIEGSOPH</v>
          </cell>
          <cell r="J829" t="str">
            <v>W134</v>
          </cell>
          <cell r="N829" t="str">
            <v>I</v>
          </cell>
          <cell r="O829" t="str">
            <v>ÖBL</v>
          </cell>
          <cell r="P829" t="str">
            <v>ÖBL</v>
          </cell>
          <cell r="Q829" t="str">
            <v>I</v>
          </cell>
          <cell r="R829" t="str">
            <v>ÖBL</v>
          </cell>
          <cell r="S829" t="str">
            <v>ÖBL</v>
          </cell>
          <cell r="T829" t="str">
            <v>I</v>
          </cell>
          <cell r="U829" t="str">
            <v>ÖBL</v>
          </cell>
          <cell r="V829" t="str">
            <v>ÖBL</v>
          </cell>
        </row>
        <row r="830">
          <cell r="A830">
            <v>816</v>
          </cell>
          <cell r="B830" t="str">
            <v>Krenn Daria</v>
          </cell>
          <cell r="C830" t="str">
            <v>W</v>
          </cell>
          <cell r="D830">
            <v>27466</v>
          </cell>
          <cell r="E830">
            <v>42807</v>
          </cell>
          <cell r="F830">
            <v>42</v>
          </cell>
          <cell r="G830" t="str">
            <v>Leningrad</v>
          </cell>
          <cell r="H830" t="str">
            <v>Rußland</v>
          </cell>
          <cell r="I830" t="str">
            <v>KRENNDARI</v>
          </cell>
          <cell r="K830">
            <v>4769</v>
          </cell>
          <cell r="N830" t="str">
            <v>I</v>
          </cell>
          <cell r="O830" t="str">
            <v>SBG</v>
          </cell>
          <cell r="P830" t="str">
            <v>SBG</v>
          </cell>
          <cell r="Q830" t="str">
            <v>I</v>
          </cell>
          <cell r="R830" t="str">
            <v>SBG</v>
          </cell>
          <cell r="S830" t="str">
            <v>SBG</v>
          </cell>
          <cell r="T830" t="str">
            <v>I</v>
          </cell>
          <cell r="U830" t="str">
            <v>SBG</v>
          </cell>
          <cell r="V830" t="str">
            <v>SBG</v>
          </cell>
        </row>
        <row r="831">
          <cell r="A831">
            <v>817</v>
          </cell>
          <cell r="B831" t="str">
            <v>Dujakovic Mirela</v>
          </cell>
          <cell r="C831" t="str">
            <v>W</v>
          </cell>
          <cell r="D831">
            <v>31762</v>
          </cell>
          <cell r="E831">
            <v>42720</v>
          </cell>
          <cell r="F831">
            <v>30</v>
          </cell>
          <cell r="G831" t="str">
            <v>Wien</v>
          </cell>
          <cell r="H831" t="str">
            <v>Österr</v>
          </cell>
          <cell r="I831" t="str">
            <v>DUJAKMIRE</v>
          </cell>
          <cell r="K831">
            <v>4766</v>
          </cell>
          <cell r="N831" t="str">
            <v>I</v>
          </cell>
          <cell r="O831" t="str">
            <v>CROSS</v>
          </cell>
          <cell r="P831" t="str">
            <v>CROSS</v>
          </cell>
          <cell r="Q831" t="str">
            <v>I</v>
          </cell>
          <cell r="R831" t="str">
            <v>CROSS</v>
          </cell>
          <cell r="S831" t="str">
            <v>CROSS</v>
          </cell>
          <cell r="T831" t="str">
            <v>I</v>
          </cell>
          <cell r="U831" t="str">
            <v>CROSS</v>
          </cell>
          <cell r="V831" t="str">
            <v>CROSS</v>
          </cell>
        </row>
        <row r="832">
          <cell r="A832">
            <v>818</v>
          </cell>
          <cell r="B832" t="str">
            <v>Ivanek Ivana</v>
          </cell>
          <cell r="C832" t="str">
            <v>W</v>
          </cell>
          <cell r="D832">
            <v>32227</v>
          </cell>
          <cell r="E832">
            <v>42819</v>
          </cell>
          <cell r="F832">
            <v>29</v>
          </cell>
          <cell r="G832" t="str">
            <v>Odzaci/Serbien</v>
          </cell>
          <cell r="H832" t="str">
            <v>Österr</v>
          </cell>
          <cell r="I832" t="str">
            <v>IVANEIVAN</v>
          </cell>
          <cell r="K832">
            <v>4768</v>
          </cell>
          <cell r="N832" t="str">
            <v>I</v>
          </cell>
          <cell r="O832" t="str">
            <v>CROSS</v>
          </cell>
          <cell r="P832" t="str">
            <v>CROSS</v>
          </cell>
          <cell r="Q832" t="str">
            <v>I</v>
          </cell>
          <cell r="R832" t="str">
            <v>CROSS</v>
          </cell>
          <cell r="S832" t="str">
            <v>CROSS</v>
          </cell>
          <cell r="T832" t="str">
            <v>I</v>
          </cell>
          <cell r="U832" t="str">
            <v>CROSS</v>
          </cell>
          <cell r="V832" t="str">
            <v>CROSS</v>
          </cell>
        </row>
        <row r="833">
          <cell r="A833">
            <v>819</v>
          </cell>
          <cell r="B833" t="str">
            <v>Urak Maximilian</v>
          </cell>
          <cell r="C833" t="str">
            <v>M</v>
          </cell>
          <cell r="D833">
            <v>32002</v>
          </cell>
          <cell r="E833">
            <v>42960</v>
          </cell>
          <cell r="F833">
            <v>30</v>
          </cell>
          <cell r="G833" t="str">
            <v>Wien</v>
          </cell>
          <cell r="H833" t="str">
            <v>Österr</v>
          </cell>
          <cell r="I833" t="str">
            <v>URAKMAXI</v>
          </cell>
          <cell r="K833">
            <v>4767</v>
          </cell>
          <cell r="N833" t="str">
            <v>I</v>
          </cell>
          <cell r="O833" t="str">
            <v>CROSS</v>
          </cell>
          <cell r="P833" t="str">
            <v>CROSS</v>
          </cell>
          <cell r="Q833" t="str">
            <v>I</v>
          </cell>
          <cell r="R833" t="str">
            <v>CROSS</v>
          </cell>
          <cell r="S833" t="str">
            <v>CROSS</v>
          </cell>
          <cell r="T833" t="str">
            <v>I</v>
          </cell>
          <cell r="U833" t="str">
            <v>CROSS</v>
          </cell>
          <cell r="V833" t="str">
            <v>CROSS</v>
          </cell>
        </row>
        <row r="834">
          <cell r="A834">
            <v>820</v>
          </cell>
          <cell r="B834" t="str">
            <v>Kinauer Raoul</v>
          </cell>
          <cell r="C834" t="str">
            <v>M</v>
          </cell>
          <cell r="D834">
            <v>37469</v>
          </cell>
          <cell r="E834">
            <v>42948</v>
          </cell>
          <cell r="F834">
            <v>15</v>
          </cell>
          <cell r="G834" t="str">
            <v>Linz</v>
          </cell>
          <cell r="H834" t="str">
            <v>Österr   </v>
          </cell>
          <cell r="I834" t="str">
            <v>KINAURAO</v>
          </cell>
          <cell r="J834" t="str">
            <v>M443</v>
          </cell>
          <cell r="N834" t="str">
            <v>I</v>
          </cell>
          <cell r="O834" t="str">
            <v>BUK</v>
          </cell>
          <cell r="P834" t="str">
            <v>BUK</v>
          </cell>
          <cell r="Q834" t="str">
            <v>I</v>
          </cell>
          <cell r="R834" t="str">
            <v>BUK</v>
          </cell>
          <cell r="S834" t="str">
            <v>BUK</v>
          </cell>
          <cell r="T834" t="str">
            <v>I</v>
          </cell>
          <cell r="U834" t="str">
            <v>BUK</v>
          </cell>
          <cell r="V834" t="str">
            <v>BUK</v>
          </cell>
        </row>
        <row r="835">
          <cell r="A835">
            <v>821</v>
          </cell>
          <cell r="B835" t="str">
            <v>Niedermühlbichler Natalie</v>
          </cell>
          <cell r="C835" t="str">
            <v>W</v>
          </cell>
          <cell r="D835">
            <v>32102</v>
          </cell>
          <cell r="E835">
            <v>43060</v>
          </cell>
          <cell r="F835">
            <v>30</v>
          </cell>
          <cell r="G835" t="str">
            <v>Wien</v>
          </cell>
          <cell r="H835" t="str">
            <v>Österr</v>
          </cell>
          <cell r="I835" t="str">
            <v>NIEDENATA</v>
          </cell>
          <cell r="K835">
            <v>4773</v>
          </cell>
          <cell r="N835" t="str">
            <v>I</v>
          </cell>
          <cell r="O835" t="str">
            <v>EIW</v>
          </cell>
          <cell r="P835" t="str">
            <v>EIW</v>
          </cell>
          <cell r="Q835" t="str">
            <v>I</v>
          </cell>
          <cell r="R835" t="str">
            <v>EIW</v>
          </cell>
          <cell r="S835" t="str">
            <v>EIW</v>
          </cell>
          <cell r="T835" t="str">
            <v>I</v>
          </cell>
          <cell r="U835" t="str">
            <v>EIW</v>
          </cell>
          <cell r="V835" t="str">
            <v>EIW</v>
          </cell>
        </row>
        <row r="836">
          <cell r="A836">
            <v>822</v>
          </cell>
          <cell r="B836" t="str">
            <v>Fenzl Stephanie</v>
          </cell>
          <cell r="C836" t="str">
            <v>W</v>
          </cell>
          <cell r="D836">
            <v>38389</v>
          </cell>
          <cell r="E836">
            <v>42772</v>
          </cell>
          <cell r="F836">
            <v>12</v>
          </cell>
          <cell r="G836" t="str">
            <v>Klosterneuburg</v>
          </cell>
          <cell r="H836" t="str">
            <v>Österr</v>
          </cell>
          <cell r="I836" t="str">
            <v>FENZLSTEP</v>
          </cell>
          <cell r="J836" t="str">
            <v>W135</v>
          </cell>
          <cell r="N836" t="str">
            <v>I</v>
          </cell>
          <cell r="O836" t="str">
            <v>KRD</v>
          </cell>
          <cell r="P836" t="str">
            <v>KRD</v>
          </cell>
          <cell r="Q836" t="str">
            <v>I</v>
          </cell>
          <cell r="R836" t="str">
            <v>KRD</v>
          </cell>
          <cell r="S836" t="str">
            <v>KRD</v>
          </cell>
          <cell r="T836" t="str">
            <v>I</v>
          </cell>
          <cell r="U836" t="str">
            <v>KRD</v>
          </cell>
          <cell r="V836" t="str">
            <v>KRD</v>
          </cell>
        </row>
        <row r="837">
          <cell r="A837">
            <v>823</v>
          </cell>
          <cell r="B837" t="str">
            <v>Jakovljevic Alexander</v>
          </cell>
          <cell r="C837" t="str">
            <v>M</v>
          </cell>
          <cell r="D837">
            <v>37935</v>
          </cell>
          <cell r="E837">
            <v>43049</v>
          </cell>
          <cell r="F837">
            <v>14</v>
          </cell>
          <cell r="G837" t="str">
            <v>Salzburg</v>
          </cell>
          <cell r="H837" t="str">
            <v>Österr</v>
          </cell>
          <cell r="I837" t="str">
            <v>JAKOVALEX</v>
          </cell>
          <cell r="J837" t="str">
            <v>M447</v>
          </cell>
          <cell r="N837" t="str">
            <v>I</v>
          </cell>
          <cell r="O837" t="str">
            <v>LCH</v>
          </cell>
          <cell r="P837" t="str">
            <v>LCH</v>
          </cell>
          <cell r="Q837" t="str">
            <v>I</v>
          </cell>
          <cell r="R837" t="str">
            <v>LCH</v>
          </cell>
          <cell r="S837" t="str">
            <v>LCH</v>
          </cell>
          <cell r="T837" t="str">
            <v>I</v>
          </cell>
          <cell r="U837" t="str">
            <v>LCH</v>
          </cell>
          <cell r="V837" t="str">
            <v>LCH</v>
          </cell>
        </row>
        <row r="838">
          <cell r="A838">
            <v>824</v>
          </cell>
          <cell r="B838" t="str">
            <v>Katzlberger Kristina</v>
          </cell>
          <cell r="C838" t="str">
            <v>W</v>
          </cell>
          <cell r="D838">
            <v>36941</v>
          </cell>
          <cell r="E838">
            <v>42785</v>
          </cell>
          <cell r="F838">
            <v>16</v>
          </cell>
          <cell r="G838" t="str">
            <v>Braunau</v>
          </cell>
          <cell r="H838" t="str">
            <v>Österr</v>
          </cell>
          <cell r="I838" t="str">
            <v>KATZLKRIST</v>
          </cell>
          <cell r="J838" t="str">
            <v>W136</v>
          </cell>
          <cell r="K838">
            <v>4898</v>
          </cell>
          <cell r="N838" t="str">
            <v>I</v>
          </cell>
          <cell r="O838" t="str">
            <v>WEN</v>
          </cell>
          <cell r="P838" t="str">
            <v>WEN</v>
          </cell>
          <cell r="Q838" t="str">
            <v>I</v>
          </cell>
          <cell r="R838" t="str">
            <v>WEN</v>
          </cell>
          <cell r="S838" t="str">
            <v>WEN</v>
          </cell>
          <cell r="T838" t="str">
            <v>I</v>
          </cell>
          <cell r="U838" t="str">
            <v>WEN</v>
          </cell>
          <cell r="V838" t="str">
            <v>WEN</v>
          </cell>
        </row>
        <row r="839">
          <cell r="A839">
            <v>825</v>
          </cell>
          <cell r="B839" t="str">
            <v>Katzlberger Johannes</v>
          </cell>
          <cell r="C839" t="str">
            <v>M</v>
          </cell>
          <cell r="D839">
            <v>37757</v>
          </cell>
          <cell r="E839">
            <v>42871</v>
          </cell>
          <cell r="F839">
            <v>14</v>
          </cell>
          <cell r="G839" t="str">
            <v>Braunau</v>
          </cell>
          <cell r="H839" t="str">
            <v>Österr</v>
          </cell>
          <cell r="I839" t="str">
            <v>KATZLJOHA</v>
          </cell>
          <cell r="J839" t="str">
            <v>M445</v>
          </cell>
          <cell r="N839" t="str">
            <v>I</v>
          </cell>
          <cell r="O839" t="str">
            <v>WEN</v>
          </cell>
          <cell r="P839" t="str">
            <v>WEN</v>
          </cell>
          <cell r="Q839" t="str">
            <v>I</v>
          </cell>
          <cell r="R839" t="str">
            <v>WEN</v>
          </cell>
          <cell r="S839" t="str">
            <v>WEN</v>
          </cell>
          <cell r="T839" t="str">
            <v>I</v>
          </cell>
          <cell r="U839" t="str">
            <v>WEN</v>
          </cell>
          <cell r="V839" t="str">
            <v>WEN</v>
          </cell>
        </row>
        <row r="840">
          <cell r="A840">
            <v>826</v>
          </cell>
          <cell r="B840" t="str">
            <v>Pichlmeier Benedikt-Elias</v>
          </cell>
          <cell r="C840" t="str">
            <v>M</v>
          </cell>
          <cell r="D840">
            <v>38691</v>
          </cell>
          <cell r="E840">
            <v>43074</v>
          </cell>
          <cell r="F840">
            <v>12</v>
          </cell>
          <cell r="G840" t="str">
            <v>Braunau</v>
          </cell>
          <cell r="H840" t="str">
            <v>Österr</v>
          </cell>
          <cell r="I840" t="str">
            <v>PICHLBENE</v>
          </cell>
          <cell r="J840" t="str">
            <v>M446</v>
          </cell>
          <cell r="N840" t="str">
            <v>I</v>
          </cell>
          <cell r="O840" t="str">
            <v>WEN</v>
          </cell>
          <cell r="P840" t="str">
            <v>WEN</v>
          </cell>
          <cell r="Q840" t="str">
            <v>I</v>
          </cell>
          <cell r="R840" t="str">
            <v>WEN</v>
          </cell>
          <cell r="S840" t="str">
            <v>WEN</v>
          </cell>
          <cell r="T840" t="str">
            <v>I</v>
          </cell>
          <cell r="U840" t="str">
            <v>WEN</v>
          </cell>
          <cell r="V840" t="str">
            <v>WEN</v>
          </cell>
        </row>
        <row r="841">
          <cell r="A841">
            <v>827</v>
          </cell>
          <cell r="B841" t="str">
            <v>Raidel Lena</v>
          </cell>
          <cell r="C841" t="str">
            <v>W</v>
          </cell>
          <cell r="D841">
            <v>38234</v>
          </cell>
          <cell r="E841">
            <v>42982</v>
          </cell>
          <cell r="F841">
            <v>13</v>
          </cell>
          <cell r="G841" t="str">
            <v>Salzburg</v>
          </cell>
          <cell r="H841" t="str">
            <v>Österr</v>
          </cell>
          <cell r="I841" t="str">
            <v>RAIDELENA</v>
          </cell>
          <cell r="J841" t="str">
            <v>W138</v>
          </cell>
          <cell r="N841" t="str">
            <v>I</v>
          </cell>
          <cell r="O841" t="str">
            <v>LCH</v>
          </cell>
          <cell r="P841" t="str">
            <v>LCH</v>
          </cell>
          <cell r="Q841" t="str">
            <v>I</v>
          </cell>
          <cell r="R841" t="str">
            <v>LCH</v>
          </cell>
          <cell r="S841" t="str">
            <v>LCH</v>
          </cell>
          <cell r="T841" t="str">
            <v>I</v>
          </cell>
          <cell r="U841" t="str">
            <v>LCH</v>
          </cell>
          <cell r="V841" t="str">
            <v>LCH</v>
          </cell>
        </row>
        <row r="842">
          <cell r="A842">
            <v>828</v>
          </cell>
          <cell r="B842" t="str">
            <v>Schmidinger Carina</v>
          </cell>
          <cell r="C842" t="str">
            <v>W</v>
          </cell>
          <cell r="D842">
            <v>37470</v>
          </cell>
          <cell r="E842">
            <v>42949</v>
          </cell>
          <cell r="F842">
            <v>15</v>
          </cell>
          <cell r="G842" t="str">
            <v>Salzburg</v>
          </cell>
          <cell r="H842" t="str">
            <v>Österr</v>
          </cell>
          <cell r="I842" t="str">
            <v>SCHMICARI</v>
          </cell>
          <cell r="J842" t="str">
            <v>W137</v>
          </cell>
          <cell r="N842" t="str">
            <v>I</v>
          </cell>
          <cell r="O842" t="str">
            <v>LCH</v>
          </cell>
          <cell r="P842" t="str">
            <v>LCH</v>
          </cell>
          <cell r="Q842" t="str">
            <v>I</v>
          </cell>
          <cell r="R842" t="str">
            <v>LCH</v>
          </cell>
          <cell r="S842" t="str">
            <v>LCH</v>
          </cell>
          <cell r="T842" t="str">
            <v>I</v>
          </cell>
          <cell r="U842" t="str">
            <v>LCH</v>
          </cell>
          <cell r="V842" t="str">
            <v>LCH</v>
          </cell>
        </row>
        <row r="843">
          <cell r="A843">
            <v>829</v>
          </cell>
          <cell r="B843" t="str">
            <v>Schmitt Andreas</v>
          </cell>
          <cell r="C843" t="str">
            <v>M</v>
          </cell>
          <cell r="D843">
            <v>36765</v>
          </cell>
          <cell r="E843">
            <v>42974</v>
          </cell>
          <cell r="F843">
            <v>17</v>
          </cell>
          <cell r="G843" t="str">
            <v>Braunau</v>
          </cell>
          <cell r="H843" t="str">
            <v>Österr   </v>
          </cell>
          <cell r="I843" t="str">
            <v>SCHMIANDR</v>
          </cell>
          <cell r="J843" t="str">
            <v>M444</v>
          </cell>
          <cell r="N843" t="str">
            <v>I</v>
          </cell>
          <cell r="O843" t="str">
            <v>WEN</v>
          </cell>
          <cell r="P843" t="str">
            <v>WEN</v>
          </cell>
          <cell r="Q843" t="str">
            <v>I</v>
          </cell>
          <cell r="R843" t="str">
            <v>WEN</v>
          </cell>
          <cell r="S843" t="str">
            <v>WEN</v>
          </cell>
          <cell r="T843" t="str">
            <v>I</v>
          </cell>
          <cell r="U843" t="str">
            <v>WEN</v>
          </cell>
          <cell r="V843" t="str">
            <v>WEN</v>
          </cell>
        </row>
        <row r="844">
          <cell r="A844">
            <v>830</v>
          </cell>
          <cell r="B844" t="str">
            <v>Lovakovic Emanuel</v>
          </cell>
          <cell r="C844" t="str">
            <v>M</v>
          </cell>
          <cell r="D844">
            <v>33604</v>
          </cell>
          <cell r="E844">
            <v>42736</v>
          </cell>
          <cell r="F844">
            <v>25</v>
          </cell>
          <cell r="I844" t="str">
            <v>LOVAKEMAN</v>
          </cell>
          <cell r="N844" t="str">
            <v>I</v>
          </cell>
          <cell r="O844" t="str">
            <v>MÖD</v>
          </cell>
          <cell r="P844" t="str">
            <v/>
          </cell>
          <cell r="Q844" t="str">
            <v>I</v>
          </cell>
          <cell r="R844" t="str">
            <v>MÖD</v>
          </cell>
          <cell r="T844" t="str">
            <v>I</v>
          </cell>
          <cell r="U844" t="str">
            <v>MÖD</v>
          </cell>
        </row>
        <row r="845">
          <cell r="A845">
            <v>831</v>
          </cell>
          <cell r="B845" t="str">
            <v>Berger Katharina</v>
          </cell>
          <cell r="C845" t="str">
            <v>W</v>
          </cell>
          <cell r="D845">
            <v>37357</v>
          </cell>
          <cell r="E845">
            <v>42836</v>
          </cell>
          <cell r="F845">
            <v>15</v>
          </cell>
          <cell r="G845" t="str">
            <v>Tulln</v>
          </cell>
          <cell r="H845" t="str">
            <v>Österreich</v>
          </cell>
          <cell r="I845" t="str">
            <v>BERGEKATH</v>
          </cell>
          <cell r="J845" t="str">
            <v>W140</v>
          </cell>
          <cell r="N845" t="str">
            <v>I</v>
          </cell>
          <cell r="O845" t="str">
            <v>LAL</v>
          </cell>
          <cell r="P845" t="str">
            <v>LAL</v>
          </cell>
          <cell r="Q845" t="str">
            <v>I</v>
          </cell>
          <cell r="R845" t="str">
            <v>LAL</v>
          </cell>
          <cell r="S845" t="str">
            <v>LAL</v>
          </cell>
          <cell r="T845" t="str">
            <v>I</v>
          </cell>
          <cell r="U845" t="str">
            <v>LAL</v>
          </cell>
          <cell r="V845" t="str">
            <v>LAL</v>
          </cell>
        </row>
        <row r="846">
          <cell r="A846">
            <v>832</v>
          </cell>
          <cell r="B846" t="str">
            <v>Fischer Tina</v>
          </cell>
          <cell r="C846" t="str">
            <v>W</v>
          </cell>
          <cell r="D846">
            <v>37117</v>
          </cell>
          <cell r="E846">
            <v>42961</v>
          </cell>
          <cell r="F846">
            <v>16</v>
          </cell>
          <cell r="G846" t="str">
            <v>Tulln</v>
          </cell>
          <cell r="H846" t="str">
            <v>Österreich</v>
          </cell>
          <cell r="I846" t="str">
            <v>FISCHTINA</v>
          </cell>
          <cell r="J846" t="str">
            <v>W139</v>
          </cell>
          <cell r="N846" t="str">
            <v>I</v>
          </cell>
          <cell r="O846" t="str">
            <v>LAL</v>
          </cell>
          <cell r="P846" t="str">
            <v>LAL</v>
          </cell>
          <cell r="Q846" t="str">
            <v>I</v>
          </cell>
          <cell r="R846" t="str">
            <v>LAL</v>
          </cell>
          <cell r="S846" t="str">
            <v>LAL</v>
          </cell>
          <cell r="T846" t="str">
            <v>I</v>
          </cell>
          <cell r="U846" t="str">
            <v>LAL</v>
          </cell>
          <cell r="V846" t="str">
            <v>LAL</v>
          </cell>
        </row>
        <row r="847">
          <cell r="A847">
            <v>833</v>
          </cell>
          <cell r="B847" t="str">
            <v>Reinsperger Jan</v>
          </cell>
          <cell r="C847" t="str">
            <v>M</v>
          </cell>
          <cell r="D847">
            <v>37186</v>
          </cell>
          <cell r="E847">
            <v>43030</v>
          </cell>
          <cell r="F847">
            <v>16</v>
          </cell>
          <cell r="G847" t="str">
            <v>Tulln</v>
          </cell>
          <cell r="H847" t="str">
            <v>Österreich</v>
          </cell>
          <cell r="I847" t="str">
            <v>REINSJAN</v>
          </cell>
          <cell r="J847" t="str">
            <v>M448</v>
          </cell>
          <cell r="N847" t="str">
            <v>I</v>
          </cell>
          <cell r="O847" t="str">
            <v>LAL</v>
          </cell>
          <cell r="P847" t="str">
            <v>LAL</v>
          </cell>
          <cell r="Q847" t="str">
            <v>I</v>
          </cell>
          <cell r="R847" t="str">
            <v>LAL</v>
          </cell>
          <cell r="S847" t="str">
            <v>LAL</v>
          </cell>
          <cell r="T847" t="str">
            <v>I</v>
          </cell>
          <cell r="U847" t="str">
            <v>LAL</v>
          </cell>
          <cell r="V847" t="str">
            <v>LAL</v>
          </cell>
        </row>
        <row r="848">
          <cell r="A848">
            <v>834</v>
          </cell>
          <cell r="B848" t="str">
            <v>Steiner Victoria</v>
          </cell>
          <cell r="C848" t="str">
            <v>W</v>
          </cell>
          <cell r="D848">
            <v>37890</v>
          </cell>
          <cell r="E848">
            <v>43004</v>
          </cell>
          <cell r="F848">
            <v>14</v>
          </cell>
          <cell r="G848" t="str">
            <v>Hall in Tirol</v>
          </cell>
          <cell r="H848" t="str">
            <v>Österr</v>
          </cell>
          <cell r="I848" t="str">
            <v>STEINVICT</v>
          </cell>
          <cell r="J848" t="str">
            <v>W141</v>
          </cell>
          <cell r="N848" t="str">
            <v>I</v>
          </cell>
          <cell r="O848" t="str">
            <v>RUM</v>
          </cell>
          <cell r="P848" t="str">
            <v>RUM</v>
          </cell>
          <cell r="Q848" t="str">
            <v>I</v>
          </cell>
          <cell r="R848" t="str">
            <v>RUM</v>
          </cell>
          <cell r="S848" t="str">
            <v>RUM</v>
          </cell>
          <cell r="T848" t="str">
            <v>I</v>
          </cell>
          <cell r="U848" t="str">
            <v>RUM</v>
          </cell>
          <cell r="V848" t="str">
            <v>RUM</v>
          </cell>
        </row>
        <row r="849">
          <cell r="A849">
            <v>835</v>
          </cell>
          <cell r="B849" t="str">
            <v>Walkam Fabian</v>
          </cell>
          <cell r="C849" t="str">
            <v>M</v>
          </cell>
          <cell r="D849">
            <v>37827</v>
          </cell>
          <cell r="E849">
            <v>42941</v>
          </cell>
          <cell r="F849">
            <v>14</v>
          </cell>
          <cell r="G849" t="str">
            <v>Innsbruck</v>
          </cell>
          <cell r="H849" t="str">
            <v>Österr</v>
          </cell>
          <cell r="I849" t="str">
            <v>WALKAFABI</v>
          </cell>
          <cell r="J849" t="str">
            <v>M449</v>
          </cell>
          <cell r="N849" t="str">
            <v>I</v>
          </cell>
          <cell r="O849" t="str">
            <v>RUM</v>
          </cell>
          <cell r="P849" t="str">
            <v>RUM</v>
          </cell>
          <cell r="Q849" t="str">
            <v>I</v>
          </cell>
          <cell r="R849" t="str">
            <v>RUM</v>
          </cell>
          <cell r="S849" t="str">
            <v>RUM</v>
          </cell>
          <cell r="T849" t="str">
            <v>I</v>
          </cell>
          <cell r="U849" t="str">
            <v>RUM</v>
          </cell>
          <cell r="V849" t="str">
            <v>RUM</v>
          </cell>
        </row>
        <row r="850">
          <cell r="A850">
            <v>836</v>
          </cell>
          <cell r="B850" t="str">
            <v>Jedinger Dagmar</v>
          </cell>
          <cell r="C850" t="str">
            <v>W</v>
          </cell>
          <cell r="D850">
            <v>27612</v>
          </cell>
          <cell r="E850">
            <v>42953</v>
          </cell>
          <cell r="F850">
            <v>42</v>
          </cell>
          <cell r="G850" t="str">
            <v>Mistelbach</v>
          </cell>
          <cell r="H850" t="str">
            <v>Österr</v>
          </cell>
          <cell r="I850" t="str">
            <v>JEDINDAGM</v>
          </cell>
          <cell r="K850">
            <v>4778</v>
          </cell>
          <cell r="N850" t="str">
            <v>I</v>
          </cell>
          <cell r="O850" t="str">
            <v>GIC</v>
          </cell>
          <cell r="P850" t="str">
            <v>GIC</v>
          </cell>
          <cell r="Q850" t="str">
            <v>I</v>
          </cell>
          <cell r="R850" t="str">
            <v>GIC</v>
          </cell>
          <cell r="S850" t="str">
            <v>GIC</v>
          </cell>
          <cell r="T850" t="str">
            <v>I</v>
          </cell>
          <cell r="U850" t="str">
            <v>GIC</v>
          </cell>
          <cell r="V850" t="str">
            <v>GIC</v>
          </cell>
        </row>
        <row r="851">
          <cell r="A851">
            <v>837</v>
          </cell>
          <cell r="B851" t="str">
            <v>Mitterling Andrea</v>
          </cell>
          <cell r="C851" t="str">
            <v>W</v>
          </cell>
          <cell r="D851">
            <v>30234</v>
          </cell>
          <cell r="E851">
            <v>43018</v>
          </cell>
          <cell r="F851">
            <v>35</v>
          </cell>
          <cell r="G851" t="str">
            <v>Graz</v>
          </cell>
          <cell r="H851" t="str">
            <v>Österr</v>
          </cell>
          <cell r="I851" t="str">
            <v>MITTEANDR</v>
          </cell>
          <cell r="K851">
            <v>4779</v>
          </cell>
          <cell r="N851" t="str">
            <v>I</v>
          </cell>
          <cell r="O851" t="str">
            <v>GIC</v>
          </cell>
          <cell r="P851" t="str">
            <v>GIC</v>
          </cell>
          <cell r="Q851" t="str">
            <v>I</v>
          </cell>
          <cell r="R851" t="str">
            <v>GIC</v>
          </cell>
          <cell r="S851" t="str">
            <v>GIC</v>
          </cell>
          <cell r="T851" t="str">
            <v>I</v>
          </cell>
          <cell r="U851" t="str">
            <v>GIC</v>
          </cell>
          <cell r="V851" t="str">
            <v>GIC</v>
          </cell>
        </row>
        <row r="852">
          <cell r="A852">
            <v>838</v>
          </cell>
          <cell r="B852" t="str">
            <v>Oberdanner Florian</v>
          </cell>
          <cell r="C852" t="str">
            <v>M</v>
          </cell>
          <cell r="D852">
            <v>38608</v>
          </cell>
          <cell r="E852">
            <v>42991</v>
          </cell>
          <cell r="F852">
            <v>12</v>
          </cell>
          <cell r="G852" t="str">
            <v>Innsbruck</v>
          </cell>
          <cell r="H852" t="str">
            <v>Österr</v>
          </cell>
          <cell r="I852" t="str">
            <v>OBERDFLOR</v>
          </cell>
          <cell r="J852" t="str">
            <v>M450</v>
          </cell>
          <cell r="N852" t="str">
            <v>I</v>
          </cell>
          <cell r="O852" t="str">
            <v>AKI</v>
          </cell>
          <cell r="P852" t="str">
            <v>AKI</v>
          </cell>
          <cell r="Q852" t="str">
            <v>I</v>
          </cell>
          <cell r="R852" t="str">
            <v>AKI</v>
          </cell>
          <cell r="S852" t="str">
            <v>AKI</v>
          </cell>
          <cell r="T852" t="str">
            <v>I</v>
          </cell>
          <cell r="U852" t="str">
            <v>AKI</v>
          </cell>
          <cell r="V852" t="str">
            <v>AKI</v>
          </cell>
        </row>
        <row r="853">
          <cell r="A853">
            <v>839</v>
          </cell>
          <cell r="B853" t="str">
            <v>Mann Alexander</v>
          </cell>
          <cell r="C853" t="str">
            <v>M</v>
          </cell>
          <cell r="D853">
            <v>29027</v>
          </cell>
          <cell r="E853">
            <v>42907</v>
          </cell>
          <cell r="F853">
            <v>38</v>
          </cell>
          <cell r="G853" t="str">
            <v>St. Pölten</v>
          </cell>
          <cell r="H853" t="str">
            <v>Österr</v>
          </cell>
          <cell r="I853" t="str">
            <v>MANNALEX</v>
          </cell>
          <cell r="K853">
            <v>4783</v>
          </cell>
          <cell r="N853" t="str">
            <v>I</v>
          </cell>
          <cell r="O853" t="str">
            <v>BRU</v>
          </cell>
          <cell r="P853" t="str">
            <v>BRU</v>
          </cell>
          <cell r="Q853" t="str">
            <v>I</v>
          </cell>
          <cell r="R853" t="str">
            <v>BRU</v>
          </cell>
          <cell r="S853" t="str">
            <v>BRU</v>
          </cell>
          <cell r="T853" t="str">
            <v>I</v>
          </cell>
          <cell r="U853" t="str">
            <v>BRU</v>
          </cell>
          <cell r="V853" t="str">
            <v>BRU</v>
          </cell>
        </row>
        <row r="854">
          <cell r="A854">
            <v>840</v>
          </cell>
          <cell r="B854" t="str">
            <v>Hlavacek Dominik</v>
          </cell>
          <cell r="C854" t="str">
            <v>M</v>
          </cell>
          <cell r="D854">
            <v>33189</v>
          </cell>
          <cell r="E854">
            <v>43051</v>
          </cell>
          <cell r="F854">
            <v>27</v>
          </cell>
          <cell r="G854" t="str">
            <v>Bad Ischl</v>
          </cell>
          <cell r="H854" t="str">
            <v>Österr</v>
          </cell>
          <cell r="I854" t="str">
            <v>HLAVADOMI</v>
          </cell>
          <cell r="K854">
            <v>4782</v>
          </cell>
          <cell r="N854" t="str">
            <v>I</v>
          </cell>
          <cell r="O854" t="str">
            <v>WEL</v>
          </cell>
          <cell r="P854" t="str">
            <v>WEL</v>
          </cell>
          <cell r="Q854" t="str">
            <v>I</v>
          </cell>
          <cell r="R854" t="str">
            <v>WEL</v>
          </cell>
          <cell r="S854" t="str">
            <v>WEL</v>
          </cell>
          <cell r="T854" t="str">
            <v>I</v>
          </cell>
          <cell r="U854" t="str">
            <v>WEL</v>
          </cell>
          <cell r="V854" t="str">
            <v>WEL</v>
          </cell>
        </row>
        <row r="855">
          <cell r="A855">
            <v>841</v>
          </cell>
          <cell r="B855" t="str">
            <v>Egger Peter</v>
          </cell>
          <cell r="C855" t="str">
            <v>M</v>
          </cell>
          <cell r="D855">
            <v>35583</v>
          </cell>
          <cell r="E855">
            <v>42888</v>
          </cell>
          <cell r="F855">
            <v>20</v>
          </cell>
          <cell r="G855" t="str">
            <v>Wörgl</v>
          </cell>
          <cell r="H855" t="str">
            <v>Österr</v>
          </cell>
          <cell r="I855" t="str">
            <v>EGGERPETE</v>
          </cell>
          <cell r="K855">
            <v>4781</v>
          </cell>
          <cell r="N855" t="str">
            <v>I</v>
          </cell>
          <cell r="O855" t="str">
            <v>BHÄ</v>
          </cell>
          <cell r="P855" t="str">
            <v>BHÄ</v>
          </cell>
          <cell r="Q855" t="str">
            <v>I</v>
          </cell>
          <cell r="R855" t="str">
            <v>BHÄ</v>
          </cell>
          <cell r="S855" t="str">
            <v>BHÄ</v>
          </cell>
          <cell r="T855" t="str">
            <v>I</v>
          </cell>
          <cell r="U855" t="str">
            <v>BHÄ</v>
          </cell>
          <cell r="V855" t="str">
            <v>BHÄ</v>
          </cell>
        </row>
        <row r="856">
          <cell r="A856">
            <v>842</v>
          </cell>
          <cell r="B856" t="str">
            <v>Ehrlenbach Martin</v>
          </cell>
          <cell r="C856" t="str">
            <v>M</v>
          </cell>
          <cell r="D856">
            <v>34733</v>
          </cell>
          <cell r="E856">
            <v>42769</v>
          </cell>
          <cell r="F856">
            <v>22</v>
          </cell>
          <cell r="G856" t="str">
            <v>Innsbruck</v>
          </cell>
          <cell r="H856" t="str">
            <v>Österr</v>
          </cell>
          <cell r="I856" t="str">
            <v>EHRLEMART</v>
          </cell>
          <cell r="K856">
            <v>4780</v>
          </cell>
          <cell r="N856" t="str">
            <v>I</v>
          </cell>
          <cell r="O856" t="str">
            <v>BHÄ</v>
          </cell>
          <cell r="P856" t="str">
            <v>BHÄ</v>
          </cell>
          <cell r="Q856" t="str">
            <v>I</v>
          </cell>
          <cell r="R856" t="str">
            <v>BHÄ</v>
          </cell>
          <cell r="S856" t="str">
            <v>BHÄ</v>
          </cell>
          <cell r="T856" t="str">
            <v>I</v>
          </cell>
          <cell r="U856" t="str">
            <v>BHÄ</v>
          </cell>
          <cell r="V856" t="str">
            <v>BHÄ</v>
          </cell>
        </row>
        <row r="857">
          <cell r="A857">
            <v>843</v>
          </cell>
          <cell r="B857" t="str">
            <v>Pruckmoser Felix</v>
          </cell>
          <cell r="C857" t="str">
            <v>M</v>
          </cell>
          <cell r="D857">
            <v>37951</v>
          </cell>
          <cell r="E857">
            <v>43065</v>
          </cell>
          <cell r="F857">
            <v>14</v>
          </cell>
          <cell r="G857" t="str">
            <v>Klosterneuburg</v>
          </cell>
          <cell r="H857" t="str">
            <v>Österreich</v>
          </cell>
          <cell r="I857" t="str">
            <v>PRUCKFELI</v>
          </cell>
          <cell r="J857" t="str">
            <v>M454</v>
          </cell>
          <cell r="N857" t="str">
            <v>I</v>
          </cell>
          <cell r="O857" t="str">
            <v>KLO</v>
          </cell>
          <cell r="P857" t="str">
            <v>KLO</v>
          </cell>
          <cell r="Q857" t="str">
            <v>I</v>
          </cell>
          <cell r="R857" t="str">
            <v>KLO</v>
          </cell>
          <cell r="S857" t="str">
            <v>KLO</v>
          </cell>
          <cell r="T857" t="str">
            <v>I</v>
          </cell>
          <cell r="U857" t="str">
            <v>KLO</v>
          </cell>
          <cell r="V857" t="str">
            <v>KLO</v>
          </cell>
        </row>
        <row r="858">
          <cell r="A858">
            <v>844</v>
          </cell>
          <cell r="B858" t="str">
            <v>Göttlinger Fabian</v>
          </cell>
          <cell r="C858" t="str">
            <v>M</v>
          </cell>
          <cell r="D858">
            <v>38288</v>
          </cell>
          <cell r="E858">
            <v>43036</v>
          </cell>
          <cell r="F858">
            <v>13</v>
          </cell>
          <cell r="G858" t="str">
            <v>Wels</v>
          </cell>
          <cell r="H858" t="str">
            <v>Österr</v>
          </cell>
          <cell r="I858" t="str">
            <v>GÖTTLFABI</v>
          </cell>
          <cell r="J858" t="str">
            <v>M453</v>
          </cell>
          <cell r="N858" t="str">
            <v>I</v>
          </cell>
          <cell r="O858" t="str">
            <v>WEL</v>
          </cell>
          <cell r="P858" t="str">
            <v>WEL</v>
          </cell>
          <cell r="Q858" t="str">
            <v>I</v>
          </cell>
          <cell r="R858" t="str">
            <v>WEL</v>
          </cell>
          <cell r="S858" t="str">
            <v>WEL</v>
          </cell>
          <cell r="T858" t="str">
            <v>I</v>
          </cell>
          <cell r="U858" t="str">
            <v>WEL</v>
          </cell>
          <cell r="V858" t="str">
            <v>WEL</v>
          </cell>
        </row>
        <row r="859">
          <cell r="A859">
            <v>845</v>
          </cell>
          <cell r="B859" t="str">
            <v>Mahmuti Andi</v>
          </cell>
          <cell r="C859" t="str">
            <v>M</v>
          </cell>
          <cell r="D859">
            <v>38056</v>
          </cell>
          <cell r="E859">
            <v>42804</v>
          </cell>
          <cell r="F859">
            <v>13</v>
          </cell>
          <cell r="G859" t="str">
            <v>Dragash</v>
          </cell>
          <cell r="H859" t="str">
            <v>Österr</v>
          </cell>
          <cell r="I859" t="str">
            <v>MAHMUANDI</v>
          </cell>
          <cell r="J859" t="str">
            <v>M452</v>
          </cell>
          <cell r="N859" t="str">
            <v>G</v>
          </cell>
          <cell r="O859" t="str">
            <v>WEL</v>
          </cell>
          <cell r="P859" t="str">
            <v>WEL</v>
          </cell>
          <cell r="Q859" t="str">
            <v>G</v>
          </cell>
          <cell r="R859" t="str">
            <v>WEL</v>
          </cell>
          <cell r="S859" t="str">
            <v>WEL</v>
          </cell>
          <cell r="T859" t="str">
            <v>G</v>
          </cell>
          <cell r="U859" t="str">
            <v>WEL</v>
          </cell>
          <cell r="V859" t="str">
            <v>WEL</v>
          </cell>
        </row>
        <row r="860">
          <cell r="A860">
            <v>846</v>
          </cell>
          <cell r="B860" t="str">
            <v>Huber Marcel</v>
          </cell>
          <cell r="C860" t="str">
            <v>M</v>
          </cell>
          <cell r="D860">
            <v>38218</v>
          </cell>
          <cell r="E860">
            <v>42966</v>
          </cell>
          <cell r="F860">
            <v>13</v>
          </cell>
          <cell r="G860" t="str">
            <v>St. Johann in Tirol</v>
          </cell>
          <cell r="H860" t="str">
            <v>Österr</v>
          </cell>
          <cell r="I860" t="str">
            <v>HUBERMARC</v>
          </cell>
          <cell r="J860" t="str">
            <v>M451</v>
          </cell>
          <cell r="N860" t="str">
            <v>I</v>
          </cell>
          <cell r="O860" t="str">
            <v>BHÄ</v>
          </cell>
          <cell r="P860" t="str">
            <v>BHÄ</v>
          </cell>
          <cell r="Q860" t="str">
            <v>I</v>
          </cell>
          <cell r="R860" t="str">
            <v>BHÄ</v>
          </cell>
          <cell r="S860" t="str">
            <v>BHÄ</v>
          </cell>
          <cell r="T860" t="str">
            <v>I</v>
          </cell>
          <cell r="U860" t="str">
            <v>BHÄ</v>
          </cell>
          <cell r="V860" t="str">
            <v>BHÄ</v>
          </cell>
        </row>
        <row r="861">
          <cell r="A861">
            <v>847</v>
          </cell>
          <cell r="B861" t="str">
            <v>Katzlberger Robert</v>
          </cell>
          <cell r="C861" t="str">
            <v>M</v>
          </cell>
          <cell r="D861">
            <v>36420</v>
          </cell>
          <cell r="E861">
            <v>42995</v>
          </cell>
          <cell r="F861">
            <v>18</v>
          </cell>
          <cell r="G861" t="str">
            <v>Braunau</v>
          </cell>
          <cell r="H861" t="str">
            <v>Österr</v>
          </cell>
          <cell r="I861" t="str">
            <v>KATZLROBE</v>
          </cell>
          <cell r="K861">
            <v>4784</v>
          </cell>
          <cell r="N861" t="str">
            <v>I</v>
          </cell>
          <cell r="O861" t="str">
            <v>WEN</v>
          </cell>
          <cell r="P861" t="str">
            <v>WEN</v>
          </cell>
          <cell r="Q861" t="str">
            <v>I</v>
          </cell>
          <cell r="R861" t="str">
            <v>WEN</v>
          </cell>
          <cell r="S861" t="str">
            <v>WEN</v>
          </cell>
          <cell r="T861" t="str">
            <v>I</v>
          </cell>
          <cell r="U861" t="str">
            <v>WEN</v>
          </cell>
          <cell r="V861" t="str">
            <v>WEN</v>
          </cell>
        </row>
        <row r="862">
          <cell r="A862">
            <v>848</v>
          </cell>
          <cell r="B862" t="str">
            <v>Kiss Yannick</v>
          </cell>
          <cell r="C862" t="str">
            <v>M</v>
          </cell>
          <cell r="D862">
            <v>37510</v>
          </cell>
          <cell r="E862">
            <v>42989</v>
          </cell>
          <cell r="F862">
            <v>15</v>
          </cell>
          <cell r="G862" t="str">
            <v>Tulln</v>
          </cell>
          <cell r="H862" t="str">
            <v>Österreich</v>
          </cell>
          <cell r="I862" t="str">
            <v>KISSYANN</v>
          </cell>
          <cell r="J862" t="str">
            <v>M458</v>
          </cell>
          <cell r="N862" t="str">
            <v>I</v>
          </cell>
          <cell r="O862" t="str">
            <v>LAL</v>
          </cell>
          <cell r="P862" t="str">
            <v>LAL</v>
          </cell>
          <cell r="Q862" t="str">
            <v>I</v>
          </cell>
          <cell r="R862" t="str">
            <v>LAL</v>
          </cell>
          <cell r="S862" t="str">
            <v>LAL</v>
          </cell>
          <cell r="T862" t="str">
            <v>I</v>
          </cell>
          <cell r="U862" t="str">
            <v>LAL</v>
          </cell>
          <cell r="V862" t="str">
            <v>LAL</v>
          </cell>
        </row>
        <row r="863">
          <cell r="A863">
            <v>849</v>
          </cell>
          <cell r="B863" t="str">
            <v>Pus Pascal</v>
          </cell>
          <cell r="C863" t="str">
            <v>M</v>
          </cell>
          <cell r="D863">
            <v>36800</v>
          </cell>
          <cell r="E863">
            <v>43009</v>
          </cell>
          <cell r="F863">
            <v>17</v>
          </cell>
          <cell r="G863" t="str">
            <v>Graz</v>
          </cell>
          <cell r="H863" t="str">
            <v>Österreich</v>
          </cell>
          <cell r="I863" t="str">
            <v>PUSPASC</v>
          </cell>
          <cell r="J863" t="str">
            <v>M457</v>
          </cell>
          <cell r="N863" t="str">
            <v>I</v>
          </cell>
          <cell r="O863" t="str">
            <v>LAL</v>
          </cell>
          <cell r="P863" t="str">
            <v>LAL</v>
          </cell>
          <cell r="Q863" t="str">
            <v>I</v>
          </cell>
          <cell r="R863" t="str">
            <v>LAL</v>
          </cell>
          <cell r="S863" t="str">
            <v>LAL</v>
          </cell>
          <cell r="T863" t="str">
            <v>I</v>
          </cell>
          <cell r="U863" t="str">
            <v>LAL</v>
          </cell>
          <cell r="V863" t="str">
            <v>LAL</v>
          </cell>
        </row>
        <row r="864">
          <cell r="A864">
            <v>850</v>
          </cell>
          <cell r="B864" t="str">
            <v>Modrey Luca</v>
          </cell>
          <cell r="C864" t="str">
            <v>M</v>
          </cell>
          <cell r="D864">
            <v>38456</v>
          </cell>
          <cell r="E864">
            <v>42839</v>
          </cell>
          <cell r="F864">
            <v>12</v>
          </cell>
          <cell r="G864" t="str">
            <v>Linz</v>
          </cell>
          <cell r="H864" t="str">
            <v>Österr</v>
          </cell>
          <cell r="I864" t="str">
            <v>MODRELUCA</v>
          </cell>
          <cell r="J864" t="str">
            <v>M456</v>
          </cell>
          <cell r="N864" t="str">
            <v>I</v>
          </cell>
          <cell r="O864" t="str">
            <v>VÖE</v>
          </cell>
          <cell r="P864" t="str">
            <v>VÖE</v>
          </cell>
          <cell r="Q864" t="str">
            <v>I</v>
          </cell>
          <cell r="R864" t="str">
            <v>VÖE</v>
          </cell>
          <cell r="S864" t="str">
            <v>VÖE</v>
          </cell>
          <cell r="T864" t="str">
            <v>I</v>
          </cell>
          <cell r="U864" t="str">
            <v>VÖE</v>
          </cell>
          <cell r="V864" t="str">
            <v>VÖE</v>
          </cell>
        </row>
        <row r="865">
          <cell r="A865">
            <v>851</v>
          </cell>
          <cell r="B865" t="str">
            <v>Steindler Raphael</v>
          </cell>
          <cell r="C865" t="str">
            <v>M</v>
          </cell>
          <cell r="D865">
            <v>36841</v>
          </cell>
          <cell r="E865">
            <v>43050</v>
          </cell>
          <cell r="F865">
            <v>17</v>
          </cell>
          <cell r="G865" t="str">
            <v>Linz</v>
          </cell>
          <cell r="H865" t="str">
            <v>Österr</v>
          </cell>
          <cell r="I865" t="str">
            <v>STEINRAPH</v>
          </cell>
          <cell r="J865" t="str">
            <v>M455</v>
          </cell>
          <cell r="K865">
            <v>4850</v>
          </cell>
          <cell r="N865" t="str">
            <v>I</v>
          </cell>
          <cell r="O865" t="str">
            <v>VÖE</v>
          </cell>
          <cell r="P865" t="str">
            <v>VÖE</v>
          </cell>
          <cell r="Q865" t="str">
            <v>I</v>
          </cell>
          <cell r="R865" t="str">
            <v>VÖE</v>
          </cell>
          <cell r="S865" t="str">
            <v>VÖE</v>
          </cell>
          <cell r="T865" t="str">
            <v>I</v>
          </cell>
          <cell r="U865" t="str">
            <v>VÖE</v>
          </cell>
          <cell r="V865" t="str">
            <v>VÖE</v>
          </cell>
        </row>
        <row r="866">
          <cell r="A866">
            <v>852</v>
          </cell>
          <cell r="B866" t="str">
            <v>Schäffer Christina</v>
          </cell>
          <cell r="C866" t="str">
            <v>W</v>
          </cell>
          <cell r="D866">
            <v>30122</v>
          </cell>
          <cell r="E866">
            <v>42906</v>
          </cell>
          <cell r="F866">
            <v>35</v>
          </cell>
          <cell r="G866" t="str">
            <v>Wien</v>
          </cell>
          <cell r="H866" t="str">
            <v>Österreich</v>
          </cell>
          <cell r="I866" t="str">
            <v>SCHÄFCHRI</v>
          </cell>
          <cell r="K866">
            <v>4786</v>
          </cell>
          <cell r="N866" t="str">
            <v>I</v>
          </cell>
          <cell r="O866" t="str">
            <v>BUK</v>
          </cell>
          <cell r="P866" t="str">
            <v>BUK</v>
          </cell>
          <cell r="Q866" t="str">
            <v>I</v>
          </cell>
          <cell r="R866" t="str">
            <v>BUK</v>
          </cell>
          <cell r="S866" t="str">
            <v>BUK</v>
          </cell>
          <cell r="T866" t="str">
            <v>I</v>
          </cell>
          <cell r="U866" t="str">
            <v>BUK</v>
          </cell>
          <cell r="V866" t="str">
            <v>BUK</v>
          </cell>
        </row>
        <row r="867">
          <cell r="A867">
            <v>853</v>
          </cell>
          <cell r="B867" t="str">
            <v>Schinko Marcel</v>
          </cell>
          <cell r="C867" t="str">
            <v>M</v>
          </cell>
          <cell r="D867">
            <v>36419</v>
          </cell>
          <cell r="E867">
            <v>42994</v>
          </cell>
          <cell r="F867">
            <v>18</v>
          </cell>
          <cell r="G867" t="str">
            <v>Graz</v>
          </cell>
          <cell r="H867" t="str">
            <v>Österr</v>
          </cell>
          <cell r="I867" t="str">
            <v>SCHINMARC</v>
          </cell>
          <cell r="K867">
            <v>4785</v>
          </cell>
          <cell r="N867" t="str">
            <v>I</v>
          </cell>
          <cell r="O867" t="str">
            <v>GRAZ</v>
          </cell>
          <cell r="P867" t="str">
            <v>GRAZ</v>
          </cell>
          <cell r="Q867" t="str">
            <v>I</v>
          </cell>
          <cell r="R867" t="str">
            <v>GRAZ</v>
          </cell>
          <cell r="S867" t="str">
            <v>GRAZ</v>
          </cell>
          <cell r="T867" t="str">
            <v>I</v>
          </cell>
          <cell r="U867" t="str">
            <v>GRAZ</v>
          </cell>
          <cell r="V867" t="str">
            <v>GRAZ</v>
          </cell>
        </row>
        <row r="868">
          <cell r="A868">
            <v>854</v>
          </cell>
          <cell r="B868" t="str">
            <v>Stangl Maximilian</v>
          </cell>
          <cell r="C868" t="str">
            <v>M</v>
          </cell>
          <cell r="D868">
            <v>33033</v>
          </cell>
          <cell r="E868">
            <v>42895</v>
          </cell>
          <cell r="F868">
            <v>27</v>
          </cell>
          <cell r="G868" t="str">
            <v>Salzburg</v>
          </cell>
          <cell r="H868" t="str">
            <v>Österr</v>
          </cell>
          <cell r="I868" t="str">
            <v>STANGMAXI</v>
          </cell>
          <cell r="K868">
            <v>4787</v>
          </cell>
          <cell r="N868" t="str">
            <v>I</v>
          </cell>
          <cell r="O868" t="str">
            <v>AKI</v>
          </cell>
          <cell r="P868" t="str">
            <v>AKI</v>
          </cell>
          <cell r="Q868" t="str">
            <v>I</v>
          </cell>
          <cell r="R868" t="str">
            <v>AKI</v>
          </cell>
          <cell r="S868" t="str">
            <v>AKI</v>
          </cell>
          <cell r="T868" t="str">
            <v>I</v>
          </cell>
          <cell r="U868" t="str">
            <v>AKI</v>
          </cell>
          <cell r="V868" t="str">
            <v>AKI</v>
          </cell>
        </row>
        <row r="869">
          <cell r="A869">
            <v>855</v>
          </cell>
          <cell r="B869" t="str">
            <v>Vukicevic Anastasija</v>
          </cell>
          <cell r="C869" t="str">
            <v>W</v>
          </cell>
          <cell r="D869">
            <v>37286</v>
          </cell>
          <cell r="E869">
            <v>42765</v>
          </cell>
          <cell r="F869">
            <v>15</v>
          </cell>
          <cell r="G869" t="str">
            <v>Pozarevac/Serbien</v>
          </cell>
          <cell r="H869" t="str">
            <v>Serbien </v>
          </cell>
          <cell r="I869" t="str">
            <v>VUKICANAS</v>
          </cell>
          <cell r="J869" t="str">
            <v>W142</v>
          </cell>
          <cell r="N869" t="str">
            <v>G</v>
          </cell>
          <cell r="O869" t="str">
            <v>KLO</v>
          </cell>
          <cell r="P869" t="str">
            <v>KLO</v>
          </cell>
          <cell r="Q869" t="str">
            <v>G</v>
          </cell>
          <cell r="R869" t="str">
            <v>KLO</v>
          </cell>
          <cell r="S869" t="str">
            <v>KLO</v>
          </cell>
          <cell r="T869" t="str">
            <v>G</v>
          </cell>
          <cell r="U869" t="str">
            <v>KLO</v>
          </cell>
          <cell r="V869" t="str">
            <v>KLO</v>
          </cell>
        </row>
        <row r="870">
          <cell r="A870">
            <v>856</v>
          </cell>
          <cell r="B870" t="str">
            <v>Aflenzer Freija</v>
          </cell>
          <cell r="C870" t="str">
            <v>W</v>
          </cell>
          <cell r="D870">
            <v>38456</v>
          </cell>
          <cell r="E870">
            <v>42839</v>
          </cell>
          <cell r="F870">
            <v>12</v>
          </cell>
          <cell r="G870" t="str">
            <v>Horn</v>
          </cell>
          <cell r="H870" t="str">
            <v>Österreich</v>
          </cell>
          <cell r="I870" t="str">
            <v>AFLENFREI</v>
          </cell>
          <cell r="J870" t="str">
            <v>W143</v>
          </cell>
          <cell r="N870" t="str">
            <v>I</v>
          </cell>
          <cell r="O870" t="str">
            <v>LAL</v>
          </cell>
          <cell r="P870" t="str">
            <v>LAL</v>
          </cell>
          <cell r="Q870" t="str">
            <v>I</v>
          </cell>
          <cell r="R870" t="str">
            <v>LAL</v>
          </cell>
          <cell r="S870" t="str">
            <v>LAL</v>
          </cell>
          <cell r="T870" t="str">
            <v>I</v>
          </cell>
          <cell r="U870" t="str">
            <v>LAL</v>
          </cell>
          <cell r="V870" t="str">
            <v>LAL</v>
          </cell>
        </row>
        <row r="871">
          <cell r="A871">
            <v>857</v>
          </cell>
          <cell r="B871" t="str">
            <v>Reithofer Felix</v>
          </cell>
          <cell r="C871" t="str">
            <v>M</v>
          </cell>
          <cell r="D871">
            <v>36714</v>
          </cell>
          <cell r="E871">
            <v>42923</v>
          </cell>
          <cell r="F871">
            <v>17</v>
          </cell>
          <cell r="G871" t="str">
            <v>Bruck/Mur</v>
          </cell>
          <cell r="H871" t="str">
            <v>Österreich</v>
          </cell>
          <cell r="I871" t="str">
            <v>REITHFELI</v>
          </cell>
          <cell r="J871" t="str">
            <v>M459</v>
          </cell>
          <cell r="K871">
            <v>4840</v>
          </cell>
          <cell r="N871" t="str">
            <v>I</v>
          </cell>
          <cell r="O871" t="str">
            <v>BRM</v>
          </cell>
          <cell r="P871" t="str">
            <v>BRM</v>
          </cell>
          <cell r="Q871" t="str">
            <v>I</v>
          </cell>
          <cell r="R871" t="str">
            <v>BRM</v>
          </cell>
          <cell r="S871" t="str">
            <v>BRM</v>
          </cell>
          <cell r="T871" t="str">
            <v>I</v>
          </cell>
          <cell r="U871" t="str">
            <v>BRM</v>
          </cell>
          <cell r="V871" t="str">
            <v>BRM</v>
          </cell>
        </row>
        <row r="872">
          <cell r="A872">
            <v>858</v>
          </cell>
          <cell r="B872" t="str">
            <v>Mair Samuel (schreibfehler!!! Inaktiv!)</v>
          </cell>
          <cell r="C872" t="str">
            <v>M</v>
          </cell>
          <cell r="D872">
            <v>36436</v>
          </cell>
          <cell r="E872">
            <v>43011</v>
          </cell>
          <cell r="F872">
            <v>18</v>
          </cell>
          <cell r="G872" t="str">
            <v>Hall in Tirol</v>
          </cell>
          <cell r="H872" t="str">
            <v>Österr</v>
          </cell>
          <cell r="I872" t="str">
            <v>MAIRSAMU</v>
          </cell>
          <cell r="N872" t="str">
            <v>I</v>
          </cell>
          <cell r="O872" t="str">
            <v>RUM</v>
          </cell>
          <cell r="P872" t="str">
            <v>RUM</v>
          </cell>
          <cell r="Q872" t="str">
            <v>I</v>
          </cell>
          <cell r="R872" t="str">
            <v>RUM</v>
          </cell>
          <cell r="S872" t="str">
            <v>RUM</v>
          </cell>
          <cell r="T872" t="str">
            <v>I</v>
          </cell>
          <cell r="U872" t="str">
            <v>RUM</v>
          </cell>
          <cell r="V872" t="str">
            <v>RUM</v>
          </cell>
        </row>
        <row r="873">
          <cell r="A873">
            <v>859</v>
          </cell>
          <cell r="B873" t="str">
            <v>Schütt Robert</v>
          </cell>
          <cell r="C873" t="str">
            <v>M</v>
          </cell>
          <cell r="D873">
            <v>30896</v>
          </cell>
          <cell r="E873">
            <v>42949</v>
          </cell>
          <cell r="F873">
            <v>33</v>
          </cell>
          <cell r="G873" t="str">
            <v>Wien</v>
          </cell>
          <cell r="H873" t="str">
            <v>Österr</v>
          </cell>
          <cell r="I873" t="str">
            <v>SCHÜTROBE</v>
          </cell>
          <cell r="K873">
            <v>4790</v>
          </cell>
          <cell r="N873" t="str">
            <v>I</v>
          </cell>
          <cell r="O873" t="str">
            <v>WOL</v>
          </cell>
          <cell r="P873" t="str">
            <v>WOL</v>
          </cell>
          <cell r="Q873" t="str">
            <v>I</v>
          </cell>
          <cell r="R873" t="str">
            <v>WOL</v>
          </cell>
          <cell r="S873" t="str">
            <v>WOL</v>
          </cell>
          <cell r="T873" t="str">
            <v>I</v>
          </cell>
          <cell r="U873" t="str">
            <v>WOL</v>
          </cell>
          <cell r="V873" t="str">
            <v>WOL</v>
          </cell>
        </row>
        <row r="874">
          <cell r="A874">
            <v>860</v>
          </cell>
          <cell r="B874" t="str">
            <v>Mitterer Peter</v>
          </cell>
          <cell r="C874" t="str">
            <v>M</v>
          </cell>
          <cell r="D874">
            <v>28529</v>
          </cell>
          <cell r="E874">
            <v>42774</v>
          </cell>
          <cell r="F874">
            <v>39</v>
          </cell>
          <cell r="G874" t="str">
            <v>Wels</v>
          </cell>
          <cell r="H874" t="str">
            <v>Österr</v>
          </cell>
          <cell r="I874" t="str">
            <v>MITTEPETE</v>
          </cell>
          <cell r="K874">
            <v>4788</v>
          </cell>
          <cell r="N874" t="str">
            <v>I</v>
          </cell>
          <cell r="O874" t="str">
            <v>WEL</v>
          </cell>
          <cell r="P874" t="str">
            <v>WEL</v>
          </cell>
          <cell r="Q874" t="str">
            <v>I</v>
          </cell>
          <cell r="R874" t="str">
            <v>WEL</v>
          </cell>
          <cell r="S874" t="str">
            <v>WEL</v>
          </cell>
          <cell r="T874" t="str">
            <v>I</v>
          </cell>
          <cell r="U874" t="str">
            <v>WEL</v>
          </cell>
          <cell r="V874" t="str">
            <v>WEL</v>
          </cell>
        </row>
        <row r="875">
          <cell r="A875">
            <v>861</v>
          </cell>
          <cell r="B875" t="str">
            <v>Friesser Fabian</v>
          </cell>
          <cell r="C875" t="str">
            <v>M</v>
          </cell>
          <cell r="D875">
            <v>35878</v>
          </cell>
          <cell r="E875">
            <v>42818</v>
          </cell>
          <cell r="F875">
            <v>19</v>
          </cell>
          <cell r="G875" t="str">
            <v>Bruck/Mur</v>
          </cell>
          <cell r="H875" t="str">
            <v>Österr</v>
          </cell>
          <cell r="I875" t="str">
            <v>FRIESFABI</v>
          </cell>
          <cell r="K875">
            <v>4793</v>
          </cell>
          <cell r="N875" t="str">
            <v>I</v>
          </cell>
          <cell r="O875" t="str">
            <v>BRM</v>
          </cell>
          <cell r="P875" t="str">
            <v>BRM</v>
          </cell>
          <cell r="Q875" t="str">
            <v>I</v>
          </cell>
          <cell r="R875" t="str">
            <v>BRM</v>
          </cell>
          <cell r="S875" t="str">
            <v>BRM</v>
          </cell>
          <cell r="T875" t="str">
            <v>I</v>
          </cell>
          <cell r="U875" t="str">
            <v>BRM</v>
          </cell>
          <cell r="V875" t="str">
            <v>BRM</v>
          </cell>
        </row>
        <row r="876">
          <cell r="A876">
            <v>862</v>
          </cell>
          <cell r="B876" t="str">
            <v>Tischler Paul</v>
          </cell>
          <cell r="C876" t="str">
            <v>M</v>
          </cell>
          <cell r="D876">
            <v>35585</v>
          </cell>
          <cell r="E876">
            <v>42890</v>
          </cell>
          <cell r="F876">
            <v>20</v>
          </cell>
          <cell r="G876" t="str">
            <v>Bruck/Mur</v>
          </cell>
          <cell r="H876" t="str">
            <v>Österr</v>
          </cell>
          <cell r="I876" t="str">
            <v>TISCHPAUL</v>
          </cell>
          <cell r="K876">
            <v>4792</v>
          </cell>
          <cell r="N876" t="str">
            <v>I</v>
          </cell>
          <cell r="O876" t="str">
            <v>BRM</v>
          </cell>
          <cell r="P876" t="str">
            <v>BRM</v>
          </cell>
          <cell r="Q876" t="str">
            <v>I</v>
          </cell>
          <cell r="R876" t="str">
            <v>BRM</v>
          </cell>
          <cell r="S876" t="str">
            <v>BRM</v>
          </cell>
          <cell r="T876" t="str">
            <v>I</v>
          </cell>
          <cell r="U876" t="str">
            <v>BRM</v>
          </cell>
          <cell r="V876" t="str">
            <v>BRM</v>
          </cell>
        </row>
        <row r="877">
          <cell r="A877">
            <v>863</v>
          </cell>
          <cell r="B877" t="str">
            <v>Schweiger Karl</v>
          </cell>
          <cell r="C877" t="str">
            <v>M</v>
          </cell>
          <cell r="D877">
            <v>29737</v>
          </cell>
          <cell r="E877">
            <v>42886</v>
          </cell>
          <cell r="F877">
            <v>36</v>
          </cell>
          <cell r="G877" t="str">
            <v>Graz</v>
          </cell>
          <cell r="H877" t="str">
            <v>Österr</v>
          </cell>
          <cell r="I877" t="str">
            <v>SCHWEKARL</v>
          </cell>
          <cell r="K877">
            <v>4795</v>
          </cell>
          <cell r="N877" t="str">
            <v>I</v>
          </cell>
          <cell r="O877" t="str">
            <v>FEL</v>
          </cell>
          <cell r="P877" t="str">
            <v>FEL</v>
          </cell>
          <cell r="Q877" t="str">
            <v>I</v>
          </cell>
          <cell r="R877" t="str">
            <v>FEL</v>
          </cell>
          <cell r="S877" t="str">
            <v>FEL</v>
          </cell>
          <cell r="T877" t="str">
            <v>I</v>
          </cell>
          <cell r="U877" t="str">
            <v>FEL</v>
          </cell>
          <cell r="V877" t="str">
            <v>FEL</v>
          </cell>
        </row>
        <row r="878">
          <cell r="A878">
            <v>864</v>
          </cell>
          <cell r="B878" t="str">
            <v>Mete Mustafa</v>
          </cell>
          <cell r="C878" t="str">
            <v>M</v>
          </cell>
          <cell r="D878">
            <v>32422</v>
          </cell>
          <cell r="E878">
            <v>43014</v>
          </cell>
          <cell r="F878">
            <v>29</v>
          </cell>
          <cell r="G878" t="str">
            <v>Wien</v>
          </cell>
          <cell r="H878" t="str">
            <v>Österr  </v>
          </cell>
          <cell r="I878" t="str">
            <v>METEMUST</v>
          </cell>
          <cell r="K878">
            <v>4794</v>
          </cell>
          <cell r="N878" t="str">
            <v>I</v>
          </cell>
          <cell r="O878" t="str">
            <v>GOL</v>
          </cell>
          <cell r="P878" t="str">
            <v>GOL</v>
          </cell>
          <cell r="Q878" t="str">
            <v>I</v>
          </cell>
          <cell r="R878" t="str">
            <v>GOL</v>
          </cell>
          <cell r="S878" t="str">
            <v>GOL</v>
          </cell>
          <cell r="T878" t="str">
            <v>I</v>
          </cell>
          <cell r="U878" t="str">
            <v>GOL</v>
          </cell>
          <cell r="V878" t="str">
            <v>GOL</v>
          </cell>
        </row>
        <row r="879">
          <cell r="A879">
            <v>865</v>
          </cell>
          <cell r="B879" t="str">
            <v>McSwain Dagmar</v>
          </cell>
          <cell r="C879" t="str">
            <v>W</v>
          </cell>
          <cell r="D879">
            <v>16258</v>
          </cell>
          <cell r="E879">
            <v>42921</v>
          </cell>
          <cell r="F879">
            <v>73</v>
          </cell>
          <cell r="G879" t="str">
            <v>Znaim / CSR</v>
          </cell>
          <cell r="H879" t="str">
            <v>Österr</v>
          </cell>
          <cell r="I879" t="str">
            <v>MCSWADAGM</v>
          </cell>
          <cell r="K879">
            <v>4797</v>
          </cell>
          <cell r="N879" t="str">
            <v>I</v>
          </cell>
          <cell r="O879" t="str">
            <v>VÖE</v>
          </cell>
          <cell r="P879" t="str">
            <v>VÖE</v>
          </cell>
          <cell r="Q879" t="str">
            <v>I</v>
          </cell>
          <cell r="R879" t="str">
            <v>VÖE</v>
          </cell>
          <cell r="S879" t="str">
            <v>VÖE</v>
          </cell>
          <cell r="T879" t="str">
            <v>I</v>
          </cell>
          <cell r="U879" t="str">
            <v>VÖE</v>
          </cell>
          <cell r="V879" t="str">
            <v>VÖE</v>
          </cell>
        </row>
        <row r="880">
          <cell r="A880">
            <v>866</v>
          </cell>
          <cell r="B880" t="str">
            <v>Wegner Melissa</v>
          </cell>
          <cell r="C880" t="str">
            <v>W</v>
          </cell>
          <cell r="D880">
            <v>32850</v>
          </cell>
          <cell r="E880">
            <v>43077</v>
          </cell>
          <cell r="F880">
            <v>28</v>
          </cell>
          <cell r="G880" t="str">
            <v>Dinkelsbühl / BRD</v>
          </cell>
          <cell r="H880" t="str">
            <v>Deutschland</v>
          </cell>
          <cell r="I880" t="str">
            <v>WEGNEMELI</v>
          </cell>
          <cell r="K880">
            <v>4796</v>
          </cell>
          <cell r="N880" t="str">
            <v>I</v>
          </cell>
          <cell r="O880" t="str">
            <v>LEO</v>
          </cell>
          <cell r="P880" t="str">
            <v>LEO</v>
          </cell>
          <cell r="Q880" t="str">
            <v>I</v>
          </cell>
          <cell r="R880" t="str">
            <v>LEO</v>
          </cell>
          <cell r="S880" t="str">
            <v>LEO</v>
          </cell>
          <cell r="T880" t="str">
            <v>I</v>
          </cell>
          <cell r="U880" t="str">
            <v>LEO</v>
          </cell>
          <cell r="V880" t="str">
            <v>LEO</v>
          </cell>
        </row>
        <row r="881">
          <cell r="A881">
            <v>867</v>
          </cell>
          <cell r="B881" t="str">
            <v>Schallerl Stefan</v>
          </cell>
          <cell r="C881" t="str">
            <v>M</v>
          </cell>
          <cell r="D881">
            <v>29805</v>
          </cell>
          <cell r="E881">
            <v>42954</v>
          </cell>
          <cell r="F881">
            <v>36</v>
          </cell>
          <cell r="G881" t="str">
            <v>Gleisdorf</v>
          </cell>
          <cell r="H881" t="str">
            <v>Österr</v>
          </cell>
          <cell r="I881" t="str">
            <v>SCHALSTEF</v>
          </cell>
          <cell r="K881">
            <v>4798</v>
          </cell>
          <cell r="N881" t="str">
            <v>I</v>
          </cell>
          <cell r="O881" t="str">
            <v>EIW</v>
          </cell>
          <cell r="P881" t="str">
            <v>EIW</v>
          </cell>
          <cell r="Q881" t="str">
            <v>I</v>
          </cell>
          <cell r="R881" t="str">
            <v>EIW</v>
          </cell>
          <cell r="S881" t="str">
            <v>EIW</v>
          </cell>
          <cell r="T881" t="str">
            <v>I</v>
          </cell>
          <cell r="U881" t="str">
            <v>EIW</v>
          </cell>
          <cell r="V881" t="str">
            <v>EIW</v>
          </cell>
        </row>
        <row r="882">
          <cell r="A882">
            <v>868</v>
          </cell>
          <cell r="B882" t="str">
            <v>Eichberger Alexander</v>
          </cell>
          <cell r="C882" t="str">
            <v>M</v>
          </cell>
          <cell r="D882">
            <v>36900</v>
          </cell>
          <cell r="E882">
            <v>42744</v>
          </cell>
          <cell r="F882">
            <v>16</v>
          </cell>
          <cell r="G882" t="str">
            <v>Salzburg</v>
          </cell>
          <cell r="H882" t="str">
            <v>Österr</v>
          </cell>
          <cell r="I882" t="str">
            <v>EICHBALEX</v>
          </cell>
          <cell r="J882" t="str">
            <v>M461</v>
          </cell>
          <cell r="N882" t="str">
            <v>I</v>
          </cell>
          <cell r="O882" t="str">
            <v>LCH</v>
          </cell>
          <cell r="P882" t="str">
            <v>LCH</v>
          </cell>
          <cell r="Q882" t="str">
            <v>I</v>
          </cell>
          <cell r="R882" t="str">
            <v>LCH</v>
          </cell>
          <cell r="S882" t="str">
            <v>LCH</v>
          </cell>
          <cell r="T882" t="str">
            <v>I</v>
          </cell>
          <cell r="U882" t="str">
            <v>LCH</v>
          </cell>
          <cell r="V882" t="str">
            <v>LCH</v>
          </cell>
        </row>
        <row r="883">
          <cell r="A883">
            <v>869</v>
          </cell>
          <cell r="B883" t="str">
            <v>Emmersberger Johannes</v>
          </cell>
          <cell r="C883" t="str">
            <v>M</v>
          </cell>
          <cell r="D883">
            <v>36866</v>
          </cell>
          <cell r="E883">
            <v>43075</v>
          </cell>
          <cell r="F883">
            <v>17</v>
          </cell>
          <cell r="G883" t="str">
            <v>Braunau</v>
          </cell>
          <cell r="H883" t="str">
            <v>Österr</v>
          </cell>
          <cell r="I883" t="str">
            <v>EMMERJOHA</v>
          </cell>
          <cell r="J883" t="str">
            <v>M460</v>
          </cell>
          <cell r="K883">
            <v>4835</v>
          </cell>
          <cell r="N883" t="str">
            <v>I</v>
          </cell>
          <cell r="O883" t="str">
            <v>LCH</v>
          </cell>
          <cell r="P883" t="str">
            <v>LCH</v>
          </cell>
          <cell r="Q883" t="str">
            <v>I</v>
          </cell>
          <cell r="R883" t="str">
            <v>LCH</v>
          </cell>
          <cell r="S883" t="str">
            <v>LCH</v>
          </cell>
          <cell r="T883" t="str">
            <v>I</v>
          </cell>
          <cell r="U883" t="str">
            <v>LCH</v>
          </cell>
          <cell r="V883" t="str">
            <v>LCH</v>
          </cell>
        </row>
        <row r="884">
          <cell r="A884">
            <v>870</v>
          </cell>
          <cell r="B884" t="str">
            <v>Emmersberger Michael</v>
          </cell>
          <cell r="C884" t="str">
            <v>M</v>
          </cell>
          <cell r="D884">
            <v>38062</v>
          </cell>
          <cell r="E884">
            <v>42810</v>
          </cell>
          <cell r="F884">
            <v>13</v>
          </cell>
          <cell r="G884" t="str">
            <v>Braunau</v>
          </cell>
          <cell r="H884" t="str">
            <v>Österr</v>
          </cell>
          <cell r="I884" t="str">
            <v>EMMERMICH</v>
          </cell>
          <cell r="J884" t="str">
            <v>M462</v>
          </cell>
          <cell r="N884" t="str">
            <v>I</v>
          </cell>
          <cell r="O884" t="str">
            <v>LCH</v>
          </cell>
          <cell r="P884" t="str">
            <v>LCH</v>
          </cell>
          <cell r="Q884" t="str">
            <v>I</v>
          </cell>
          <cell r="R884" t="str">
            <v>LCH</v>
          </cell>
          <cell r="S884" t="str">
            <v>LCH</v>
          </cell>
          <cell r="T884" t="str">
            <v>I</v>
          </cell>
          <cell r="U884" t="str">
            <v>LCH</v>
          </cell>
          <cell r="V884" t="str">
            <v>LCH</v>
          </cell>
        </row>
        <row r="885">
          <cell r="A885">
            <v>871</v>
          </cell>
          <cell r="B885" t="str">
            <v>Picker Sophie</v>
          </cell>
          <cell r="C885" t="str">
            <v>W</v>
          </cell>
          <cell r="D885">
            <v>38352</v>
          </cell>
          <cell r="E885">
            <v>42735</v>
          </cell>
          <cell r="F885">
            <v>12</v>
          </cell>
          <cell r="G885" t="str">
            <v>Braunau</v>
          </cell>
          <cell r="H885" t="str">
            <v>Österr</v>
          </cell>
          <cell r="I885" t="str">
            <v>PICKESOPH</v>
          </cell>
          <cell r="J885" t="str">
            <v>W144</v>
          </cell>
          <cell r="N885" t="str">
            <v>I</v>
          </cell>
          <cell r="O885" t="str">
            <v>LCH</v>
          </cell>
          <cell r="P885" t="str">
            <v>LCH</v>
          </cell>
          <cell r="Q885" t="str">
            <v>I</v>
          </cell>
          <cell r="R885" t="str">
            <v>LCH</v>
          </cell>
          <cell r="S885" t="str">
            <v>LCH</v>
          </cell>
          <cell r="T885" t="str">
            <v>I</v>
          </cell>
          <cell r="U885" t="str">
            <v>LCH</v>
          </cell>
          <cell r="V885" t="str">
            <v>LCH</v>
          </cell>
        </row>
        <row r="886">
          <cell r="A886">
            <v>872</v>
          </cell>
          <cell r="B886" t="str">
            <v>Schmitz Maximilian</v>
          </cell>
          <cell r="C886" t="str">
            <v>M</v>
          </cell>
          <cell r="D886">
            <v>36412</v>
          </cell>
          <cell r="E886">
            <v>42987</v>
          </cell>
          <cell r="F886">
            <v>18</v>
          </cell>
          <cell r="G886" t="str">
            <v>Tulln</v>
          </cell>
          <cell r="H886" t="str">
            <v>Österr</v>
          </cell>
          <cell r="I886" t="str">
            <v>SCHMIMAXI</v>
          </cell>
          <cell r="K886">
            <v>4799</v>
          </cell>
          <cell r="N886" t="str">
            <v>I</v>
          </cell>
          <cell r="O886" t="str">
            <v>GIC</v>
          </cell>
          <cell r="P886" t="str">
            <v>GIC</v>
          </cell>
          <cell r="Q886" t="str">
            <v>I</v>
          </cell>
          <cell r="R886" t="str">
            <v>GIC</v>
          </cell>
          <cell r="S886" t="str">
            <v>GIC</v>
          </cell>
          <cell r="T886" t="str">
            <v>I</v>
          </cell>
          <cell r="U886" t="str">
            <v>GIC</v>
          </cell>
          <cell r="V886" t="str">
            <v>GIC</v>
          </cell>
        </row>
        <row r="887">
          <cell r="A887">
            <v>873</v>
          </cell>
          <cell r="B887" t="str">
            <v>Schwarzl Kathrin</v>
          </cell>
          <cell r="C887" t="str">
            <v>W</v>
          </cell>
          <cell r="D887">
            <v>36040</v>
          </cell>
          <cell r="E887">
            <v>42980</v>
          </cell>
          <cell r="F887">
            <v>19</v>
          </cell>
          <cell r="G887" t="str">
            <v>Melk</v>
          </cell>
          <cell r="H887" t="str">
            <v>Österr</v>
          </cell>
          <cell r="I887" t="str">
            <v>SCHWAKATH</v>
          </cell>
          <cell r="K887">
            <v>4802</v>
          </cell>
          <cell r="N887" t="str">
            <v>I</v>
          </cell>
          <cell r="O887" t="str">
            <v>LOO</v>
          </cell>
          <cell r="P887" t="str">
            <v>LOO</v>
          </cell>
          <cell r="Q887" t="str">
            <v>I</v>
          </cell>
          <cell r="R887" t="str">
            <v>LOO</v>
          </cell>
          <cell r="S887" t="str">
            <v>LOO</v>
          </cell>
          <cell r="T887" t="str">
            <v>I</v>
          </cell>
          <cell r="U887" t="str">
            <v>LOO</v>
          </cell>
          <cell r="V887" t="str">
            <v>LOO</v>
          </cell>
        </row>
        <row r="888">
          <cell r="A888">
            <v>874</v>
          </cell>
          <cell r="B888" t="str">
            <v>Urbas Anna</v>
          </cell>
          <cell r="C888" t="str">
            <v>W</v>
          </cell>
          <cell r="D888">
            <v>30216</v>
          </cell>
          <cell r="E888">
            <v>43000</v>
          </cell>
          <cell r="F888">
            <v>35</v>
          </cell>
          <cell r="G888" t="str">
            <v>Klagenfurt</v>
          </cell>
          <cell r="H888" t="str">
            <v>Österr</v>
          </cell>
          <cell r="I888" t="str">
            <v>URBASANNA</v>
          </cell>
          <cell r="K888">
            <v>4800</v>
          </cell>
          <cell r="N888" t="str">
            <v>I</v>
          </cell>
          <cell r="O888" t="str">
            <v>FEL</v>
          </cell>
          <cell r="P888" t="str">
            <v>FEL</v>
          </cell>
          <cell r="Q888" t="str">
            <v>I</v>
          </cell>
          <cell r="R888" t="str">
            <v>FEL</v>
          </cell>
          <cell r="S888" t="str">
            <v>FEL</v>
          </cell>
          <cell r="T888" t="str">
            <v>I</v>
          </cell>
          <cell r="U888" t="str">
            <v>FEL</v>
          </cell>
          <cell r="V888" t="str">
            <v>FEL</v>
          </cell>
        </row>
        <row r="889">
          <cell r="A889">
            <v>875</v>
          </cell>
          <cell r="B889" t="str">
            <v>Hayek Matthias</v>
          </cell>
          <cell r="C889" t="str">
            <v>M</v>
          </cell>
          <cell r="D889">
            <v>33774</v>
          </cell>
          <cell r="E889">
            <v>42905</v>
          </cell>
          <cell r="F889">
            <v>25</v>
          </cell>
          <cell r="G889" t="str">
            <v>Wien</v>
          </cell>
          <cell r="H889" t="str">
            <v>Österr</v>
          </cell>
          <cell r="I889" t="str">
            <v>HAYEKMATT</v>
          </cell>
          <cell r="K889">
            <v>4801</v>
          </cell>
          <cell r="N889" t="str">
            <v>I</v>
          </cell>
          <cell r="O889" t="str">
            <v>EIW</v>
          </cell>
          <cell r="P889" t="str">
            <v>EIW</v>
          </cell>
          <cell r="Q889" t="str">
            <v>I</v>
          </cell>
          <cell r="R889" t="str">
            <v>EIW</v>
          </cell>
          <cell r="S889" t="str">
            <v>EIW</v>
          </cell>
          <cell r="T889" t="str">
            <v>I</v>
          </cell>
          <cell r="U889" t="str">
            <v>EIW</v>
          </cell>
          <cell r="V889" t="str">
            <v>EIW</v>
          </cell>
        </row>
        <row r="890">
          <cell r="A890">
            <v>876</v>
          </cell>
          <cell r="B890" t="str">
            <v>Stemmer Alexander</v>
          </cell>
          <cell r="C890" t="str">
            <v>M</v>
          </cell>
          <cell r="D890">
            <v>36679</v>
          </cell>
          <cell r="E890">
            <v>42888</v>
          </cell>
          <cell r="F890">
            <v>17</v>
          </cell>
          <cell r="G890" t="str">
            <v>Graz</v>
          </cell>
          <cell r="H890" t="str">
            <v>Österr</v>
          </cell>
          <cell r="I890" t="str">
            <v>STEMMALEX</v>
          </cell>
          <cell r="J890" t="str">
            <v>M463</v>
          </cell>
          <cell r="K890">
            <v>4838</v>
          </cell>
          <cell r="N890" t="str">
            <v>I</v>
          </cell>
          <cell r="O890" t="str">
            <v>GRAZ</v>
          </cell>
          <cell r="P890" t="str">
            <v>GRAZ</v>
          </cell>
          <cell r="Q890" t="str">
            <v>I</v>
          </cell>
          <cell r="R890" t="str">
            <v>GRAZ</v>
          </cell>
          <cell r="S890" t="str">
            <v>GRAZ</v>
          </cell>
          <cell r="T890" t="str">
            <v>I</v>
          </cell>
          <cell r="U890" t="str">
            <v>GRAZ</v>
          </cell>
          <cell r="V890" t="str">
            <v>GRAZ</v>
          </cell>
        </row>
        <row r="891">
          <cell r="A891">
            <v>877</v>
          </cell>
          <cell r="B891" t="str">
            <v>Siebenhandl Valentin</v>
          </cell>
          <cell r="C891" t="str">
            <v>M</v>
          </cell>
          <cell r="D891">
            <v>37966</v>
          </cell>
          <cell r="E891">
            <v>42715</v>
          </cell>
          <cell r="F891">
            <v>13</v>
          </cell>
          <cell r="H891" t="str">
            <v>Österr</v>
          </cell>
          <cell r="I891" t="str">
            <v>SIEBEVALE</v>
          </cell>
          <cell r="N891" t="str">
            <v>I</v>
          </cell>
          <cell r="O891" t="str">
            <v>MEL</v>
          </cell>
          <cell r="P891" t="str">
            <v>MEL</v>
          </cell>
          <cell r="Q891" t="str">
            <v>I</v>
          </cell>
          <cell r="R891" t="str">
            <v>MEL</v>
          </cell>
          <cell r="S891" t="str">
            <v>MEL</v>
          </cell>
          <cell r="T891" t="str">
            <v>I</v>
          </cell>
          <cell r="U891" t="str">
            <v>MEL</v>
          </cell>
          <cell r="V891" t="str">
            <v>MEL</v>
          </cell>
        </row>
        <row r="892">
          <cell r="A892">
            <v>878</v>
          </cell>
          <cell r="B892" t="str">
            <v>Hönigl Stefan</v>
          </cell>
          <cell r="C892" t="str">
            <v>M</v>
          </cell>
          <cell r="D892">
            <v>32318</v>
          </cell>
          <cell r="E892">
            <v>42910</v>
          </cell>
          <cell r="F892">
            <v>29</v>
          </cell>
          <cell r="G892" t="str">
            <v>Klagenfurt</v>
          </cell>
          <cell r="H892" t="str">
            <v>Österr</v>
          </cell>
          <cell r="I892" t="str">
            <v>HÖNIGSTEF</v>
          </cell>
          <cell r="K892">
            <v>4803</v>
          </cell>
          <cell r="N892" t="str">
            <v>I</v>
          </cell>
          <cell r="O892" t="str">
            <v>PSV</v>
          </cell>
          <cell r="P892" t="str">
            <v>PSV</v>
          </cell>
          <cell r="Q892" t="str">
            <v>I</v>
          </cell>
          <cell r="R892" t="str">
            <v>PSV</v>
          </cell>
          <cell r="S892" t="str">
            <v>PSV</v>
          </cell>
          <cell r="T892" t="str">
            <v>I</v>
          </cell>
          <cell r="U892" t="str">
            <v>PSV</v>
          </cell>
          <cell r="V892" t="str">
            <v>PSV</v>
          </cell>
        </row>
        <row r="893">
          <cell r="A893">
            <v>879</v>
          </cell>
          <cell r="B893" t="str">
            <v>Hemetsberger Alexander</v>
          </cell>
          <cell r="C893" t="str">
            <v>M</v>
          </cell>
          <cell r="D893">
            <v>32876</v>
          </cell>
          <cell r="E893">
            <v>42738</v>
          </cell>
          <cell r="F893">
            <v>27</v>
          </cell>
          <cell r="G893" t="str">
            <v>Hallein</v>
          </cell>
          <cell r="H893" t="str">
            <v>Österr</v>
          </cell>
          <cell r="I893" t="str">
            <v>HEMETALEX</v>
          </cell>
          <cell r="K893">
            <v>4806</v>
          </cell>
          <cell r="N893" t="str">
            <v>I</v>
          </cell>
          <cell r="O893" t="str">
            <v>RAN</v>
          </cell>
          <cell r="P893" t="str">
            <v>RAN</v>
          </cell>
          <cell r="Q893" t="str">
            <v>I</v>
          </cell>
          <cell r="R893" t="str">
            <v>RAN</v>
          </cell>
          <cell r="S893" t="str">
            <v>RAN</v>
          </cell>
          <cell r="T893" t="str">
            <v>I</v>
          </cell>
          <cell r="U893" t="str">
            <v>RAN</v>
          </cell>
          <cell r="V893" t="str">
            <v>RAN</v>
          </cell>
        </row>
        <row r="894">
          <cell r="A894">
            <v>880</v>
          </cell>
          <cell r="B894" t="str">
            <v>Schumi Thomas</v>
          </cell>
          <cell r="C894" t="str">
            <v>M</v>
          </cell>
          <cell r="D894">
            <v>33124</v>
          </cell>
          <cell r="E894">
            <v>42986</v>
          </cell>
          <cell r="F894">
            <v>27</v>
          </cell>
          <cell r="G894" t="str">
            <v>Klagenfurt</v>
          </cell>
          <cell r="H894" t="str">
            <v>Österr</v>
          </cell>
          <cell r="I894" t="str">
            <v>SCHUMTHOM</v>
          </cell>
          <cell r="K894">
            <v>4804</v>
          </cell>
          <cell r="N894" t="str">
            <v>I</v>
          </cell>
          <cell r="O894" t="str">
            <v>EIW</v>
          </cell>
          <cell r="P894" t="str">
            <v>EIW</v>
          </cell>
          <cell r="Q894" t="str">
            <v>I</v>
          </cell>
          <cell r="R894" t="str">
            <v>EIW</v>
          </cell>
          <cell r="S894" t="str">
            <v>EIW</v>
          </cell>
          <cell r="T894" t="str">
            <v>I</v>
          </cell>
          <cell r="U894" t="str">
            <v>EIW</v>
          </cell>
          <cell r="V894" t="str">
            <v>EIW</v>
          </cell>
        </row>
        <row r="895">
          <cell r="A895">
            <v>881</v>
          </cell>
          <cell r="B895" t="str">
            <v>Petzl Adrian</v>
          </cell>
          <cell r="C895" t="str">
            <v>M</v>
          </cell>
          <cell r="D895">
            <v>32570</v>
          </cell>
          <cell r="E895">
            <v>42797</v>
          </cell>
          <cell r="F895">
            <v>28</v>
          </cell>
          <cell r="G895" t="str">
            <v>Wien</v>
          </cell>
          <cell r="H895" t="str">
            <v>Österr</v>
          </cell>
          <cell r="I895" t="str">
            <v>PETZLADRI</v>
          </cell>
          <cell r="K895">
            <v>4805</v>
          </cell>
          <cell r="N895" t="str">
            <v>I</v>
          </cell>
          <cell r="O895" t="str">
            <v>PSV</v>
          </cell>
          <cell r="P895" t="str">
            <v>PSV</v>
          </cell>
          <cell r="Q895" t="str">
            <v>I</v>
          </cell>
          <cell r="R895" t="str">
            <v>PSV</v>
          </cell>
          <cell r="S895" t="str">
            <v>PSV</v>
          </cell>
          <cell r="T895" t="str">
            <v>I</v>
          </cell>
          <cell r="U895" t="str">
            <v>PSV</v>
          </cell>
          <cell r="V895" t="str">
            <v>PSV</v>
          </cell>
        </row>
        <row r="896">
          <cell r="A896">
            <v>882</v>
          </cell>
          <cell r="B896" t="str">
            <v>Mair Birgit</v>
          </cell>
          <cell r="C896" t="str">
            <v>W</v>
          </cell>
          <cell r="D896">
            <v>30287</v>
          </cell>
          <cell r="E896">
            <v>43071</v>
          </cell>
          <cell r="F896">
            <v>35</v>
          </cell>
          <cell r="G896" t="str">
            <v>Vöcklabruck</v>
          </cell>
          <cell r="H896" t="str">
            <v>Österr</v>
          </cell>
          <cell r="I896" t="str">
            <v>MAIRBIRG</v>
          </cell>
          <cell r="K896">
            <v>4807</v>
          </cell>
          <cell r="N896" t="str">
            <v>I</v>
          </cell>
          <cell r="O896" t="str">
            <v>VÖE</v>
          </cell>
          <cell r="P896" t="str">
            <v>VÖE</v>
          </cell>
          <cell r="Q896" t="str">
            <v>I</v>
          </cell>
          <cell r="R896" t="str">
            <v>VÖE</v>
          </cell>
          <cell r="S896" t="str">
            <v>VÖE</v>
          </cell>
          <cell r="T896" t="str">
            <v>I</v>
          </cell>
          <cell r="U896" t="str">
            <v>VÖE</v>
          </cell>
          <cell r="V896" t="str">
            <v>VÖE</v>
          </cell>
        </row>
        <row r="897">
          <cell r="A897">
            <v>883</v>
          </cell>
          <cell r="B897" t="str">
            <v>Hagedorn Till</v>
          </cell>
          <cell r="C897" t="str">
            <v>M</v>
          </cell>
          <cell r="D897">
            <v>38564</v>
          </cell>
          <cell r="E897">
            <v>42947</v>
          </cell>
          <cell r="F897">
            <v>12</v>
          </cell>
          <cell r="G897" t="str">
            <v>Linz</v>
          </cell>
          <cell r="H897" t="str">
            <v>Österr</v>
          </cell>
          <cell r="I897" t="str">
            <v>HAGEDTILL</v>
          </cell>
          <cell r="J897" t="str">
            <v>M465</v>
          </cell>
          <cell r="N897" t="str">
            <v>I</v>
          </cell>
          <cell r="O897" t="str">
            <v>VÖE</v>
          </cell>
          <cell r="P897" t="str">
            <v>VÖE</v>
          </cell>
          <cell r="Q897" t="str">
            <v>I</v>
          </cell>
          <cell r="R897" t="str">
            <v>VÖE</v>
          </cell>
          <cell r="S897" t="str">
            <v>VÖE</v>
          </cell>
          <cell r="T897" t="str">
            <v>I</v>
          </cell>
          <cell r="U897" t="str">
            <v>VÖE</v>
          </cell>
          <cell r="V897" t="str">
            <v>VÖE</v>
          </cell>
        </row>
        <row r="898">
          <cell r="A898">
            <v>884</v>
          </cell>
          <cell r="B898" t="str">
            <v>Schmolz Jan</v>
          </cell>
          <cell r="C898" t="str">
            <v>M</v>
          </cell>
          <cell r="D898">
            <v>38444</v>
          </cell>
          <cell r="E898">
            <v>42827</v>
          </cell>
          <cell r="F898">
            <v>12</v>
          </cell>
          <cell r="G898" t="str">
            <v>Linz</v>
          </cell>
          <cell r="H898" t="str">
            <v>Österr</v>
          </cell>
          <cell r="I898" t="str">
            <v>SCHMOJAN</v>
          </cell>
          <cell r="J898" t="str">
            <v>M464</v>
          </cell>
          <cell r="N898" t="str">
            <v>I</v>
          </cell>
          <cell r="O898" t="str">
            <v>VÖE</v>
          </cell>
          <cell r="P898" t="str">
            <v>VÖE</v>
          </cell>
          <cell r="Q898" t="str">
            <v>I</v>
          </cell>
          <cell r="R898" t="str">
            <v>VÖE</v>
          </cell>
          <cell r="S898" t="str">
            <v>VÖE</v>
          </cell>
          <cell r="T898" t="str">
            <v>I</v>
          </cell>
          <cell r="U898" t="str">
            <v>VÖE</v>
          </cell>
          <cell r="V898" t="str">
            <v>VÖE</v>
          </cell>
        </row>
        <row r="899">
          <cell r="A899">
            <v>885</v>
          </cell>
          <cell r="B899" t="str">
            <v>Novak Patrick</v>
          </cell>
          <cell r="C899" t="str">
            <v>M</v>
          </cell>
          <cell r="D899">
            <v>33362</v>
          </cell>
          <cell r="E899">
            <v>42859</v>
          </cell>
          <cell r="F899">
            <v>26</v>
          </cell>
          <cell r="G899" t="str">
            <v>Wien</v>
          </cell>
          <cell r="H899" t="str">
            <v>Österr</v>
          </cell>
          <cell r="I899" t="str">
            <v>NOVAKPATR</v>
          </cell>
          <cell r="K899">
            <v>4808</v>
          </cell>
          <cell r="N899" t="str">
            <v>I</v>
          </cell>
          <cell r="O899" t="str">
            <v>GIC</v>
          </cell>
          <cell r="P899" t="str">
            <v>GIC</v>
          </cell>
          <cell r="Q899" t="str">
            <v>I</v>
          </cell>
          <cell r="R899" t="str">
            <v>GIC</v>
          </cell>
          <cell r="S899" t="str">
            <v>GIC</v>
          </cell>
          <cell r="T899" t="str">
            <v>I</v>
          </cell>
          <cell r="U899" t="str">
            <v>GIC</v>
          </cell>
          <cell r="V899" t="str">
            <v>GIC</v>
          </cell>
        </row>
        <row r="900">
          <cell r="A900">
            <v>886</v>
          </cell>
          <cell r="B900" t="str">
            <v>Menda Susanne</v>
          </cell>
          <cell r="C900" t="str">
            <v>W</v>
          </cell>
          <cell r="D900">
            <v>21822</v>
          </cell>
          <cell r="E900">
            <v>43007</v>
          </cell>
          <cell r="F900">
            <v>58</v>
          </cell>
          <cell r="G900" t="str">
            <v>Wien</v>
          </cell>
          <cell r="H900" t="str">
            <v>Österr</v>
          </cell>
          <cell r="I900" t="str">
            <v>MENDASUSA</v>
          </cell>
          <cell r="K900">
            <v>4810</v>
          </cell>
          <cell r="N900" t="str">
            <v>I</v>
          </cell>
          <cell r="O900" t="str">
            <v>LAL</v>
          </cell>
          <cell r="P900" t="str">
            <v>LAL</v>
          </cell>
          <cell r="Q900" t="str">
            <v>I</v>
          </cell>
          <cell r="R900" t="str">
            <v>LAL</v>
          </cell>
          <cell r="S900" t="str">
            <v>LAL</v>
          </cell>
          <cell r="T900" t="str">
            <v>I</v>
          </cell>
          <cell r="U900" t="str">
            <v>LAL</v>
          </cell>
          <cell r="V900" t="str">
            <v>LAL</v>
          </cell>
        </row>
        <row r="901">
          <cell r="A901">
            <v>887</v>
          </cell>
          <cell r="B901" t="str">
            <v>Hofer Herbert</v>
          </cell>
          <cell r="C901" t="str">
            <v>M</v>
          </cell>
          <cell r="D901">
            <v>20319</v>
          </cell>
          <cell r="E901">
            <v>42965</v>
          </cell>
          <cell r="F901">
            <v>62</v>
          </cell>
          <cell r="G901" t="str">
            <v>Helfenberg</v>
          </cell>
          <cell r="H901" t="str">
            <v>Österr</v>
          </cell>
          <cell r="I901" t="str">
            <v>HOFERHERB</v>
          </cell>
          <cell r="K901">
            <v>778</v>
          </cell>
          <cell r="N901" t="str">
            <v>I</v>
          </cell>
          <cell r="O901" t="str">
            <v>VÖE</v>
          </cell>
          <cell r="P901" t="str">
            <v>VÖE</v>
          </cell>
          <cell r="Q901" t="str">
            <v>I</v>
          </cell>
          <cell r="R901" t="str">
            <v>VÖE</v>
          </cell>
          <cell r="S901" t="str">
            <v>VÖE</v>
          </cell>
          <cell r="T901" t="str">
            <v>I</v>
          </cell>
          <cell r="U901" t="str">
            <v>VÖE</v>
          </cell>
          <cell r="V901" t="str">
            <v>VÖE</v>
          </cell>
        </row>
        <row r="902">
          <cell r="A902">
            <v>888</v>
          </cell>
          <cell r="B902" t="str">
            <v>Winkler Johann</v>
          </cell>
          <cell r="C902" t="str">
            <v>M</v>
          </cell>
          <cell r="D902">
            <v>18561</v>
          </cell>
          <cell r="E902">
            <v>43033</v>
          </cell>
          <cell r="F902">
            <v>67</v>
          </cell>
          <cell r="G902" t="str">
            <v>Salzburg</v>
          </cell>
          <cell r="H902" t="str">
            <v>Österr</v>
          </cell>
          <cell r="I902" t="str">
            <v>WINKLJOHA</v>
          </cell>
          <cell r="K902">
            <v>368</v>
          </cell>
          <cell r="N902" t="str">
            <v>I</v>
          </cell>
          <cell r="O902" t="str">
            <v>SBG</v>
          </cell>
          <cell r="P902" t="str">
            <v>SBG</v>
          </cell>
          <cell r="Q902" t="str">
            <v>I</v>
          </cell>
          <cell r="R902" t="str">
            <v>SBG</v>
          </cell>
          <cell r="S902" t="str">
            <v>SBG</v>
          </cell>
          <cell r="T902" t="str">
            <v>I</v>
          </cell>
          <cell r="U902" t="str">
            <v>SBG</v>
          </cell>
          <cell r="V902" t="str">
            <v>SBG</v>
          </cell>
        </row>
        <row r="903">
          <cell r="A903">
            <v>889</v>
          </cell>
          <cell r="B903" t="str">
            <v>Grubesic Kristijan</v>
          </cell>
          <cell r="C903" t="str">
            <v>M</v>
          </cell>
          <cell r="D903">
            <v>31657</v>
          </cell>
          <cell r="E903">
            <v>42980</v>
          </cell>
          <cell r="F903">
            <v>31</v>
          </cell>
          <cell r="G903" t="str">
            <v>Sarajevo</v>
          </cell>
          <cell r="H903" t="str">
            <v>Kroatien</v>
          </cell>
          <cell r="I903" t="str">
            <v>GRUBEKRIS</v>
          </cell>
          <cell r="K903">
            <v>4809</v>
          </cell>
          <cell r="N903" t="str">
            <v>G</v>
          </cell>
          <cell r="O903" t="str">
            <v>NW</v>
          </cell>
          <cell r="P903" t="str">
            <v>NW </v>
          </cell>
          <cell r="Q903" t="str">
            <v>G</v>
          </cell>
          <cell r="R903" t="str">
            <v>NW</v>
          </cell>
          <cell r="S903" t="str">
            <v>NW </v>
          </cell>
          <cell r="T903" t="str">
            <v>G</v>
          </cell>
          <cell r="U903" t="str">
            <v>NW</v>
          </cell>
          <cell r="V903" t="str">
            <v>NW </v>
          </cell>
        </row>
        <row r="904">
          <cell r="A904">
            <v>890</v>
          </cell>
          <cell r="B904" t="str">
            <v>Woschitz Dominik</v>
          </cell>
          <cell r="C904" t="str">
            <v>M</v>
          </cell>
          <cell r="D904">
            <v>38255</v>
          </cell>
          <cell r="E904">
            <v>43003</v>
          </cell>
          <cell r="F904">
            <v>13</v>
          </cell>
          <cell r="G904" t="str">
            <v>Tulln</v>
          </cell>
          <cell r="H904" t="str">
            <v>Österreich</v>
          </cell>
          <cell r="I904" t="str">
            <v>WOSCHDOMI</v>
          </cell>
          <cell r="J904" t="str">
            <v>M466</v>
          </cell>
          <cell r="N904" t="str">
            <v>I</v>
          </cell>
          <cell r="O904" t="str">
            <v>LAL</v>
          </cell>
          <cell r="P904" t="str">
            <v>LAL</v>
          </cell>
          <cell r="Q904" t="str">
            <v>I</v>
          </cell>
          <cell r="R904" t="str">
            <v>LAL</v>
          </cell>
          <cell r="S904" t="str">
            <v>LAL</v>
          </cell>
          <cell r="T904" t="str">
            <v>I</v>
          </cell>
          <cell r="U904" t="str">
            <v>LAL</v>
          </cell>
          <cell r="V904" t="str">
            <v>LAL</v>
          </cell>
        </row>
        <row r="905">
          <cell r="A905">
            <v>891</v>
          </cell>
          <cell r="B905" t="str">
            <v>Schinko Kurt</v>
          </cell>
          <cell r="C905" t="str">
            <v>M</v>
          </cell>
          <cell r="D905">
            <v>22320</v>
          </cell>
          <cell r="E905">
            <v>42774</v>
          </cell>
          <cell r="F905">
            <v>56</v>
          </cell>
          <cell r="G905" t="str">
            <v>Graz</v>
          </cell>
          <cell r="H905" t="str">
            <v>Österr</v>
          </cell>
          <cell r="I905" t="str">
            <v>SCHINKURT</v>
          </cell>
          <cell r="K905">
            <v>4811</v>
          </cell>
          <cell r="N905" t="str">
            <v>I</v>
          </cell>
          <cell r="O905" t="str">
            <v>GRAZ</v>
          </cell>
          <cell r="P905" t="str">
            <v>GRAZ</v>
          </cell>
          <cell r="Q905" t="str">
            <v>I</v>
          </cell>
          <cell r="R905" t="str">
            <v>GRAZ</v>
          </cell>
          <cell r="S905" t="str">
            <v>GRAZ</v>
          </cell>
          <cell r="T905" t="str">
            <v>I</v>
          </cell>
          <cell r="U905" t="str">
            <v>GRAZ</v>
          </cell>
          <cell r="V905" t="str">
            <v>GRAZ</v>
          </cell>
        </row>
        <row r="906">
          <cell r="A906">
            <v>892</v>
          </cell>
          <cell r="B906" t="str">
            <v>Kainz Roman</v>
          </cell>
          <cell r="C906" t="str">
            <v>M</v>
          </cell>
          <cell r="D906">
            <v>20773</v>
          </cell>
          <cell r="E906">
            <v>43053</v>
          </cell>
          <cell r="F906">
            <v>61</v>
          </cell>
          <cell r="G906" t="str">
            <v>Lochen</v>
          </cell>
          <cell r="H906" t="str">
            <v>Österr</v>
          </cell>
          <cell r="I906" t="str">
            <v>KAINZROMA</v>
          </cell>
          <cell r="K906">
            <v>724</v>
          </cell>
          <cell r="N906" t="str">
            <v>I</v>
          </cell>
          <cell r="O906" t="str">
            <v>LCH</v>
          </cell>
          <cell r="P906" t="str">
            <v>LCH</v>
          </cell>
          <cell r="Q906" t="str">
            <v>I</v>
          </cell>
          <cell r="R906" t="str">
            <v>LCH</v>
          </cell>
          <cell r="S906" t="str">
            <v>LCH</v>
          </cell>
          <cell r="T906" t="str">
            <v>I</v>
          </cell>
          <cell r="U906" t="str">
            <v>LCH</v>
          </cell>
          <cell r="V906" t="str">
            <v>LCH</v>
          </cell>
        </row>
        <row r="907">
          <cell r="A907">
            <v>893</v>
          </cell>
          <cell r="B907" t="str">
            <v>Hölbling Mathias</v>
          </cell>
          <cell r="C907" t="str">
            <v>M</v>
          </cell>
          <cell r="D907">
            <v>33780</v>
          </cell>
          <cell r="E907">
            <v>42911</v>
          </cell>
          <cell r="F907">
            <v>25</v>
          </cell>
          <cell r="G907" t="str">
            <v>Hall in Tirol</v>
          </cell>
          <cell r="H907" t="str">
            <v>Österr</v>
          </cell>
          <cell r="I907" t="str">
            <v>HÖLBLMATH</v>
          </cell>
          <cell r="K907">
            <v>4813</v>
          </cell>
          <cell r="N907" t="str">
            <v>I</v>
          </cell>
          <cell r="O907" t="str">
            <v>RUM</v>
          </cell>
          <cell r="P907" t="str">
            <v>RUM</v>
          </cell>
          <cell r="Q907" t="str">
            <v>I</v>
          </cell>
          <cell r="R907" t="str">
            <v>RUM</v>
          </cell>
          <cell r="S907" t="str">
            <v>RUM</v>
          </cell>
          <cell r="T907" t="str">
            <v>I</v>
          </cell>
          <cell r="U907" t="str">
            <v>RUM</v>
          </cell>
          <cell r="V907" t="str">
            <v>RUM</v>
          </cell>
        </row>
        <row r="908">
          <cell r="A908">
            <v>894</v>
          </cell>
          <cell r="B908" t="str">
            <v>Rehner Stefan</v>
          </cell>
          <cell r="C908" t="str">
            <v>M</v>
          </cell>
          <cell r="D908">
            <v>31974</v>
          </cell>
          <cell r="E908">
            <v>42932</v>
          </cell>
          <cell r="F908">
            <v>30</v>
          </cell>
          <cell r="G908" t="str">
            <v>Braunau</v>
          </cell>
          <cell r="H908" t="str">
            <v>Österr   </v>
          </cell>
          <cell r="I908" t="str">
            <v>REHNESTEF</v>
          </cell>
          <cell r="K908">
            <v>4227</v>
          </cell>
          <cell r="N908" t="str">
            <v>I</v>
          </cell>
          <cell r="O908" t="str">
            <v>RAN</v>
          </cell>
          <cell r="P908" t="str">
            <v>RAN</v>
          </cell>
          <cell r="Q908" t="str">
            <v>I</v>
          </cell>
          <cell r="R908" t="str">
            <v>RAN</v>
          </cell>
          <cell r="S908" t="str">
            <v>RAN</v>
          </cell>
          <cell r="T908" t="str">
            <v>I</v>
          </cell>
          <cell r="U908" t="str">
            <v>RAN</v>
          </cell>
          <cell r="V908" t="str">
            <v>RAN</v>
          </cell>
        </row>
        <row r="909">
          <cell r="A909">
            <v>895</v>
          </cell>
          <cell r="B909" t="str">
            <v>Zarewicz  Peter</v>
          </cell>
          <cell r="C909" t="str">
            <v>M</v>
          </cell>
          <cell r="D909">
            <v>15758</v>
          </cell>
          <cell r="E909">
            <v>42787</v>
          </cell>
          <cell r="F909">
            <v>74</v>
          </cell>
          <cell r="G909" t="str">
            <v>Wien</v>
          </cell>
          <cell r="H909" t="str">
            <v>Österr</v>
          </cell>
          <cell r="I909" t="str">
            <v>ZAREWPETE</v>
          </cell>
          <cell r="K909">
            <v>4814</v>
          </cell>
          <cell r="N909" t="str">
            <v>I</v>
          </cell>
          <cell r="O909" t="str">
            <v>POL</v>
          </cell>
          <cell r="P909" t="str">
            <v>POL</v>
          </cell>
          <cell r="Q909" t="str">
            <v>I</v>
          </cell>
          <cell r="R909" t="str">
            <v>POL</v>
          </cell>
          <cell r="S909" t="str">
            <v>POL</v>
          </cell>
          <cell r="T909" t="str">
            <v>I</v>
          </cell>
          <cell r="U909" t="str">
            <v>POL</v>
          </cell>
          <cell r="V909" t="str">
            <v>POL</v>
          </cell>
        </row>
        <row r="910">
          <cell r="A910">
            <v>896</v>
          </cell>
          <cell r="B910" t="str">
            <v>Feldhammer Kristina</v>
          </cell>
          <cell r="C910" t="str">
            <v>W</v>
          </cell>
          <cell r="D910">
            <v>33435</v>
          </cell>
          <cell r="E910">
            <v>42932</v>
          </cell>
          <cell r="F910">
            <v>26</v>
          </cell>
          <cell r="G910" t="str">
            <v>Salzburg</v>
          </cell>
          <cell r="H910" t="str">
            <v>Österr</v>
          </cell>
          <cell r="I910" t="str">
            <v>FELDHKRIS</v>
          </cell>
          <cell r="K910">
            <v>4812</v>
          </cell>
          <cell r="N910" t="str">
            <v>I</v>
          </cell>
          <cell r="O910" t="str">
            <v>WEL</v>
          </cell>
          <cell r="P910" t="str">
            <v>WEL</v>
          </cell>
          <cell r="Q910" t="str">
            <v>I</v>
          </cell>
          <cell r="R910" t="str">
            <v>WEL</v>
          </cell>
          <cell r="S910" t="str">
            <v>WEL</v>
          </cell>
          <cell r="T910" t="str">
            <v>I</v>
          </cell>
          <cell r="U910" t="str">
            <v>WEL</v>
          </cell>
          <cell r="V910" t="str">
            <v>WEL</v>
          </cell>
        </row>
        <row r="911">
          <cell r="A911">
            <v>897</v>
          </cell>
          <cell r="B911" t="str">
            <v>Janacek Cornelia</v>
          </cell>
          <cell r="C911" t="str">
            <v>W</v>
          </cell>
          <cell r="D911">
            <v>32887</v>
          </cell>
          <cell r="E911">
            <v>42749</v>
          </cell>
          <cell r="F911">
            <v>27</v>
          </cell>
          <cell r="G911" t="str">
            <v>Wien</v>
          </cell>
          <cell r="H911" t="str">
            <v>Österr</v>
          </cell>
          <cell r="I911" t="str">
            <v>JANACCORN</v>
          </cell>
          <cell r="K911">
            <v>4819</v>
          </cell>
          <cell r="N911" t="str">
            <v>I</v>
          </cell>
          <cell r="O911" t="str">
            <v>EIW</v>
          </cell>
          <cell r="P911" t="str">
            <v>EIW</v>
          </cell>
          <cell r="Q911" t="str">
            <v>I</v>
          </cell>
          <cell r="R911" t="str">
            <v>EIW</v>
          </cell>
          <cell r="S911" t="str">
            <v>EIW</v>
          </cell>
          <cell r="T911" t="str">
            <v>I</v>
          </cell>
          <cell r="U911" t="str">
            <v>EIW</v>
          </cell>
          <cell r="V911" t="str">
            <v>EIW</v>
          </cell>
        </row>
        <row r="912">
          <cell r="A912">
            <v>898</v>
          </cell>
          <cell r="B912" t="str">
            <v>Quirchmayr Kerstin</v>
          </cell>
          <cell r="C912" t="str">
            <v>W</v>
          </cell>
          <cell r="D912">
            <v>33127</v>
          </cell>
          <cell r="E912">
            <v>42989</v>
          </cell>
          <cell r="F912">
            <v>27</v>
          </cell>
          <cell r="G912" t="str">
            <v>Tulln</v>
          </cell>
          <cell r="H912" t="str">
            <v>Österr</v>
          </cell>
          <cell r="I912" t="str">
            <v>QUIRCKERS</v>
          </cell>
          <cell r="K912">
            <v>4815</v>
          </cell>
          <cell r="N912" t="str">
            <v>I</v>
          </cell>
          <cell r="O912" t="str">
            <v>GIC</v>
          </cell>
          <cell r="P912" t="str">
            <v>GIC</v>
          </cell>
          <cell r="Q912" t="str">
            <v>I</v>
          </cell>
          <cell r="R912" t="str">
            <v>GIC</v>
          </cell>
          <cell r="S912" t="str">
            <v>GIC</v>
          </cell>
          <cell r="T912" t="str">
            <v>I</v>
          </cell>
          <cell r="U912" t="str">
            <v>GIC</v>
          </cell>
          <cell r="V912" t="str">
            <v>GIC</v>
          </cell>
        </row>
        <row r="913">
          <cell r="A913">
            <v>899</v>
          </cell>
          <cell r="B913" t="str">
            <v>Gasiorova Hana</v>
          </cell>
          <cell r="C913" t="str">
            <v>W</v>
          </cell>
          <cell r="D913">
            <v>34309</v>
          </cell>
          <cell r="E913">
            <v>43075</v>
          </cell>
          <cell r="F913">
            <v>24</v>
          </cell>
          <cell r="G913" t="str">
            <v>Bohumin</v>
          </cell>
          <cell r="H913" t="str">
            <v>Teschechische Republik</v>
          </cell>
          <cell r="I913" t="str">
            <v>GASIOHANA</v>
          </cell>
          <cell r="K913">
            <v>4818</v>
          </cell>
          <cell r="N913" t="str">
            <v>I</v>
          </cell>
          <cell r="O913" t="str">
            <v>VÖD</v>
          </cell>
          <cell r="P913" t="str">
            <v>VÖD</v>
          </cell>
          <cell r="Q913" t="str">
            <v>I</v>
          </cell>
          <cell r="R913" t="str">
            <v>VÖD</v>
          </cell>
          <cell r="S913" t="str">
            <v>VÖD</v>
          </cell>
          <cell r="T913" t="str">
            <v>I</v>
          </cell>
          <cell r="U913" t="str">
            <v>VÖD</v>
          </cell>
          <cell r="V913" t="str">
            <v>VÖD</v>
          </cell>
        </row>
        <row r="914">
          <cell r="A914">
            <v>900</v>
          </cell>
          <cell r="B914" t="str">
            <v>Pinther Mario</v>
          </cell>
          <cell r="C914" t="str">
            <v>M</v>
          </cell>
          <cell r="D914">
            <v>31847</v>
          </cell>
          <cell r="E914">
            <v>42805</v>
          </cell>
          <cell r="F914">
            <v>30</v>
          </cell>
          <cell r="G914" t="str">
            <v>Wien</v>
          </cell>
          <cell r="H914" t="str">
            <v>Österr</v>
          </cell>
          <cell r="I914" t="str">
            <v>PINTHMARI</v>
          </cell>
          <cell r="K914">
            <v>4816</v>
          </cell>
          <cell r="N914" t="str">
            <v>I</v>
          </cell>
          <cell r="O914" t="str">
            <v>VÖD</v>
          </cell>
          <cell r="P914" t="str">
            <v>VÖD</v>
          </cell>
          <cell r="Q914" t="str">
            <v>I</v>
          </cell>
          <cell r="R914" t="str">
            <v>VÖD</v>
          </cell>
          <cell r="S914" t="str">
            <v>VÖD</v>
          </cell>
          <cell r="T914" t="str">
            <v>I</v>
          </cell>
          <cell r="U914" t="str">
            <v>VÖD</v>
          </cell>
          <cell r="V914" t="str">
            <v>VÖD</v>
          </cell>
        </row>
        <row r="915">
          <cell r="A915">
            <v>901</v>
          </cell>
          <cell r="B915" t="str">
            <v>Putzlager Matthias</v>
          </cell>
          <cell r="C915" t="str">
            <v>M</v>
          </cell>
          <cell r="D915">
            <v>32553</v>
          </cell>
          <cell r="E915">
            <v>42780</v>
          </cell>
          <cell r="F915">
            <v>28</v>
          </cell>
          <cell r="G915" t="str">
            <v>Wien</v>
          </cell>
          <cell r="H915" t="str">
            <v>Österr</v>
          </cell>
          <cell r="I915" t="str">
            <v>PUTZLMATT</v>
          </cell>
          <cell r="K915">
            <v>4817</v>
          </cell>
          <cell r="N915" t="str">
            <v>I</v>
          </cell>
          <cell r="O915" t="str">
            <v>VÖD</v>
          </cell>
          <cell r="P915" t="str">
            <v>VÖD</v>
          </cell>
          <cell r="Q915" t="str">
            <v>I</v>
          </cell>
          <cell r="R915" t="str">
            <v>VÖD</v>
          </cell>
          <cell r="S915" t="str">
            <v>VÖD</v>
          </cell>
          <cell r="T915" t="str">
            <v>I</v>
          </cell>
          <cell r="U915" t="str">
            <v>VÖD</v>
          </cell>
          <cell r="V915" t="str">
            <v>VÖD</v>
          </cell>
        </row>
        <row r="916">
          <cell r="A916">
            <v>902</v>
          </cell>
          <cell r="B916" t="str">
            <v>Mencel Viktor</v>
          </cell>
          <cell r="C916" t="str">
            <v>M</v>
          </cell>
          <cell r="D916">
            <v>32826</v>
          </cell>
          <cell r="E916">
            <v>43053</v>
          </cell>
          <cell r="F916">
            <v>28</v>
          </cell>
          <cell r="G916" t="str">
            <v>Wien</v>
          </cell>
          <cell r="H916" t="str">
            <v>Österr  </v>
          </cell>
          <cell r="I916" t="str">
            <v>MENCEVIKT</v>
          </cell>
          <cell r="K916">
            <v>4820</v>
          </cell>
          <cell r="N916" t="str">
            <v>I</v>
          </cell>
          <cell r="O916" t="str">
            <v>NW</v>
          </cell>
          <cell r="P916" t="str">
            <v>PSV</v>
          </cell>
          <cell r="Q916" t="str">
            <v>I</v>
          </cell>
          <cell r="R916" t="str">
            <v>NW</v>
          </cell>
          <cell r="S916" t="str">
            <v>NW </v>
          </cell>
          <cell r="T916" t="str">
            <v>I</v>
          </cell>
          <cell r="U916" t="str">
            <v>NW</v>
          </cell>
          <cell r="V916" t="str">
            <v>NW </v>
          </cell>
        </row>
        <row r="917">
          <cell r="A917">
            <v>903</v>
          </cell>
          <cell r="B917" t="str">
            <v>Marinkovic Kosta</v>
          </cell>
          <cell r="C917" t="str">
            <v>M</v>
          </cell>
          <cell r="D917">
            <v>37460</v>
          </cell>
          <cell r="E917">
            <v>42939</v>
          </cell>
          <cell r="F917">
            <v>15</v>
          </cell>
          <cell r="G917" t="str">
            <v>Wien</v>
          </cell>
          <cell r="H917" t="str">
            <v>Österr  </v>
          </cell>
          <cell r="I917" t="str">
            <v>MARINKOST</v>
          </cell>
          <cell r="J917" t="str">
            <v>M467</v>
          </cell>
          <cell r="N917" t="str">
            <v>I</v>
          </cell>
          <cell r="O917" t="str">
            <v>GOL</v>
          </cell>
          <cell r="P917" t="str">
            <v>GOL</v>
          </cell>
          <cell r="Q917" t="str">
            <v>I</v>
          </cell>
          <cell r="R917" t="str">
            <v>GOL</v>
          </cell>
          <cell r="S917" t="str">
            <v>GOL</v>
          </cell>
          <cell r="T917" t="str">
            <v>I</v>
          </cell>
          <cell r="U917" t="str">
            <v>GOL</v>
          </cell>
          <cell r="V917" t="str">
            <v>GOL</v>
          </cell>
        </row>
        <row r="918">
          <cell r="A918">
            <v>904</v>
          </cell>
          <cell r="B918" t="str">
            <v>Schuster Georg</v>
          </cell>
          <cell r="C918" t="str">
            <v>M</v>
          </cell>
          <cell r="D918">
            <v>32455</v>
          </cell>
          <cell r="E918">
            <v>43047</v>
          </cell>
          <cell r="F918">
            <v>29</v>
          </cell>
          <cell r="G918" t="str">
            <v>Graz</v>
          </cell>
          <cell r="H918" t="str">
            <v>Österr</v>
          </cell>
          <cell r="I918" t="str">
            <v>SCHUSGEOR</v>
          </cell>
          <cell r="K918">
            <v>4821</v>
          </cell>
          <cell r="N918" t="str">
            <v>I</v>
          </cell>
          <cell r="O918" t="str">
            <v>FEL</v>
          </cell>
          <cell r="P918" t="str">
            <v>FEL</v>
          </cell>
          <cell r="Q918" t="str">
            <v>I</v>
          </cell>
          <cell r="R918" t="str">
            <v>FEL</v>
          </cell>
          <cell r="S918" t="str">
            <v>FEL</v>
          </cell>
          <cell r="T918" t="str">
            <v>I</v>
          </cell>
          <cell r="U918" t="str">
            <v>FEL</v>
          </cell>
          <cell r="V918" t="str">
            <v>FEL</v>
          </cell>
        </row>
        <row r="919">
          <cell r="A919">
            <v>905</v>
          </cell>
          <cell r="B919" t="str">
            <v>Modrey Vanessa</v>
          </cell>
          <cell r="C919" t="str">
            <v>W</v>
          </cell>
          <cell r="D919">
            <v>37746</v>
          </cell>
          <cell r="E919">
            <v>42860</v>
          </cell>
          <cell r="F919">
            <v>14</v>
          </cell>
          <cell r="G919" t="str">
            <v>Linz</v>
          </cell>
          <cell r="H919" t="str">
            <v>Österr</v>
          </cell>
          <cell r="I919" t="str">
            <v>MODREVANE</v>
          </cell>
          <cell r="J919" t="str">
            <v>W145</v>
          </cell>
          <cell r="N919" t="str">
            <v>I</v>
          </cell>
          <cell r="O919" t="str">
            <v>VÖE</v>
          </cell>
          <cell r="P919" t="str">
            <v>VÖE</v>
          </cell>
          <cell r="Q919" t="str">
            <v>I</v>
          </cell>
          <cell r="R919" t="str">
            <v>VÖE</v>
          </cell>
          <cell r="S919" t="str">
            <v>VÖE</v>
          </cell>
          <cell r="T919" t="str">
            <v>I</v>
          </cell>
          <cell r="U919" t="str">
            <v>VÖE</v>
          </cell>
          <cell r="V919" t="str">
            <v>VÖE</v>
          </cell>
        </row>
        <row r="920">
          <cell r="A920">
            <v>906</v>
          </cell>
          <cell r="B920" t="str">
            <v>Kals Hannah</v>
          </cell>
          <cell r="C920" t="str">
            <v>W</v>
          </cell>
          <cell r="D920">
            <v>38756</v>
          </cell>
          <cell r="E920">
            <v>42774</v>
          </cell>
          <cell r="F920">
            <v>11</v>
          </cell>
          <cell r="G920" t="str">
            <v>Schladming</v>
          </cell>
          <cell r="H920" t="str">
            <v>Österr</v>
          </cell>
          <cell r="I920" t="str">
            <v>PFARRHANN</v>
          </cell>
          <cell r="J920" t="str">
            <v>W146</v>
          </cell>
          <cell r="N920" t="str">
            <v>I</v>
          </cell>
          <cell r="O920" t="str">
            <v>ÖBL</v>
          </cell>
          <cell r="P920" t="str">
            <v>ÖBL</v>
          </cell>
          <cell r="Q920" t="str">
            <v>I</v>
          </cell>
          <cell r="R920" t="str">
            <v>ÖBL</v>
          </cell>
          <cell r="S920" t="str">
            <v>ÖBL</v>
          </cell>
          <cell r="T920" t="str">
            <v>I</v>
          </cell>
          <cell r="U920" t="str">
            <v>ÖBL</v>
          </cell>
          <cell r="V920" t="str">
            <v>ÖBL</v>
          </cell>
        </row>
        <row r="921">
          <cell r="A921">
            <v>907</v>
          </cell>
          <cell r="B921" t="str">
            <v>Uran Christoph</v>
          </cell>
          <cell r="C921" t="str">
            <v>M</v>
          </cell>
          <cell r="D921">
            <v>36954</v>
          </cell>
          <cell r="E921">
            <v>42798</v>
          </cell>
          <cell r="F921">
            <v>16</v>
          </cell>
          <cell r="G921" t="str">
            <v>Hall in Tirol</v>
          </cell>
          <cell r="H921" t="str">
            <v>Österr</v>
          </cell>
          <cell r="I921" t="str">
            <v>URANCHRI</v>
          </cell>
          <cell r="J921" t="str">
            <v>M472</v>
          </cell>
          <cell r="K921">
            <v>4900</v>
          </cell>
          <cell r="N921" t="str">
            <v>I</v>
          </cell>
          <cell r="O921" t="str">
            <v>RUM</v>
          </cell>
          <cell r="P921" t="str">
            <v>RUM</v>
          </cell>
          <cell r="Q921" t="str">
            <v>I</v>
          </cell>
          <cell r="R921" t="str">
            <v>RUM</v>
          </cell>
          <cell r="S921" t="str">
            <v>RUM</v>
          </cell>
          <cell r="T921" t="str">
            <v>I</v>
          </cell>
          <cell r="U921" t="str">
            <v>RUM</v>
          </cell>
          <cell r="V921" t="str">
            <v>RUM</v>
          </cell>
        </row>
        <row r="922">
          <cell r="A922">
            <v>908</v>
          </cell>
          <cell r="B922" t="str">
            <v>Lamparter Johannes</v>
          </cell>
          <cell r="C922" t="str">
            <v>M</v>
          </cell>
          <cell r="D922">
            <v>37203</v>
          </cell>
          <cell r="E922">
            <v>43047</v>
          </cell>
          <cell r="F922">
            <v>16</v>
          </cell>
          <cell r="G922" t="str">
            <v>Hall in Tirol</v>
          </cell>
          <cell r="H922" t="str">
            <v>Österr</v>
          </cell>
          <cell r="I922" t="str">
            <v>LAMPAJOHA</v>
          </cell>
          <cell r="J922" t="str">
            <v>M474</v>
          </cell>
          <cell r="K922">
            <v>4901</v>
          </cell>
          <cell r="N922" t="str">
            <v>I</v>
          </cell>
          <cell r="O922" t="str">
            <v>RUM</v>
          </cell>
          <cell r="P922" t="str">
            <v>RUM</v>
          </cell>
          <cell r="Q922" t="str">
            <v>I</v>
          </cell>
          <cell r="R922" t="str">
            <v>RUM</v>
          </cell>
          <cell r="S922" t="str">
            <v>RUM</v>
          </cell>
          <cell r="T922" t="str">
            <v>I</v>
          </cell>
          <cell r="U922" t="str">
            <v>RUM</v>
          </cell>
          <cell r="V922" t="str">
            <v>RUM</v>
          </cell>
        </row>
        <row r="923">
          <cell r="A923">
            <v>909</v>
          </cell>
          <cell r="B923" t="str">
            <v>Uran Maximilian</v>
          </cell>
          <cell r="C923" t="str">
            <v>M</v>
          </cell>
          <cell r="D923">
            <v>38044</v>
          </cell>
          <cell r="E923">
            <v>42793</v>
          </cell>
          <cell r="F923">
            <v>13</v>
          </cell>
          <cell r="G923" t="str">
            <v>Hall in Tirol</v>
          </cell>
          <cell r="H923" t="str">
            <v>Österr</v>
          </cell>
          <cell r="I923" t="str">
            <v>URANMAXI</v>
          </cell>
          <cell r="J923" t="str">
            <v>M473</v>
          </cell>
          <cell r="N923" t="str">
            <v>I</v>
          </cell>
          <cell r="O923" t="str">
            <v>RUM</v>
          </cell>
          <cell r="P923" t="str">
            <v>RUM</v>
          </cell>
          <cell r="Q923" t="str">
            <v>I</v>
          </cell>
          <cell r="R923" t="str">
            <v>RUM</v>
          </cell>
          <cell r="S923" t="str">
            <v>RUM</v>
          </cell>
          <cell r="T923" t="str">
            <v>I</v>
          </cell>
          <cell r="U923" t="str">
            <v>RUM</v>
          </cell>
          <cell r="V923" t="str">
            <v>RUM</v>
          </cell>
        </row>
        <row r="924">
          <cell r="A924">
            <v>910</v>
          </cell>
          <cell r="B924" t="str">
            <v>Schneider Hannes</v>
          </cell>
          <cell r="C924" t="str">
            <v>M</v>
          </cell>
          <cell r="D924">
            <v>37835</v>
          </cell>
          <cell r="E924">
            <v>42949</v>
          </cell>
          <cell r="F924">
            <v>14</v>
          </cell>
          <cell r="G924" t="str">
            <v>Hall in Tirol</v>
          </cell>
          <cell r="H924" t="str">
            <v>Österr</v>
          </cell>
          <cell r="I924" t="str">
            <v>SCHNEHANN</v>
          </cell>
          <cell r="J924" t="str">
            <v>M475</v>
          </cell>
          <cell r="N924" t="str">
            <v>I</v>
          </cell>
          <cell r="O924" t="str">
            <v>RUM</v>
          </cell>
          <cell r="P924" t="str">
            <v>RUM</v>
          </cell>
          <cell r="Q924" t="str">
            <v>I</v>
          </cell>
          <cell r="R924" t="str">
            <v>RUM</v>
          </cell>
          <cell r="S924" t="str">
            <v>RUM</v>
          </cell>
          <cell r="T924" t="str">
            <v>I</v>
          </cell>
          <cell r="U924" t="str">
            <v>RUM</v>
          </cell>
          <cell r="V924" t="str">
            <v>RUM</v>
          </cell>
        </row>
        <row r="925">
          <cell r="A925">
            <v>911</v>
          </cell>
          <cell r="B925" t="str">
            <v>Jarolin Matteo</v>
          </cell>
          <cell r="C925" t="str">
            <v>M</v>
          </cell>
          <cell r="D925">
            <v>34905</v>
          </cell>
          <cell r="E925">
            <v>42941</v>
          </cell>
          <cell r="F925">
            <v>22</v>
          </cell>
          <cell r="G925" t="str">
            <v>Innsbruck</v>
          </cell>
          <cell r="H925" t="str">
            <v>Österr</v>
          </cell>
          <cell r="I925" t="str">
            <v>JAROLMATT</v>
          </cell>
          <cell r="K925">
            <v>4860</v>
          </cell>
          <cell r="N925" t="str">
            <v>I</v>
          </cell>
          <cell r="O925" t="str">
            <v>RUM</v>
          </cell>
          <cell r="P925" t="str">
            <v>RUM</v>
          </cell>
          <cell r="Q925" t="str">
            <v>I</v>
          </cell>
          <cell r="R925" t="str">
            <v>RUM</v>
          </cell>
          <cell r="S925" t="str">
            <v>RUM</v>
          </cell>
          <cell r="T925" t="str">
            <v>I</v>
          </cell>
          <cell r="U925" t="str">
            <v>RUM</v>
          </cell>
          <cell r="V925" t="str">
            <v>RUM</v>
          </cell>
        </row>
        <row r="926">
          <cell r="A926">
            <v>912</v>
          </cell>
          <cell r="B926" t="str">
            <v>Plank Wolfgang</v>
          </cell>
          <cell r="C926" t="str">
            <v>M</v>
          </cell>
          <cell r="D926">
            <v>28563</v>
          </cell>
          <cell r="E926">
            <v>42808</v>
          </cell>
          <cell r="F926">
            <v>39</v>
          </cell>
          <cell r="G926" t="str">
            <v>Hall in Tirol</v>
          </cell>
          <cell r="H926" t="str">
            <v>Österr</v>
          </cell>
          <cell r="I926" t="str">
            <v>PLANKWOLF</v>
          </cell>
          <cell r="K926">
            <v>3783</v>
          </cell>
          <cell r="N926" t="str">
            <v>I</v>
          </cell>
          <cell r="O926" t="str">
            <v>RUM</v>
          </cell>
          <cell r="P926" t="str">
            <v>RUM</v>
          </cell>
          <cell r="Q926" t="str">
            <v>I</v>
          </cell>
          <cell r="R926" t="str">
            <v>RUM</v>
          </cell>
          <cell r="S926" t="str">
            <v>RUM</v>
          </cell>
          <cell r="T926" t="str">
            <v>I</v>
          </cell>
          <cell r="U926" t="str">
            <v>RUM</v>
          </cell>
          <cell r="V926" t="str">
            <v>RUM</v>
          </cell>
        </row>
        <row r="927">
          <cell r="A927">
            <v>913</v>
          </cell>
          <cell r="B927" t="str">
            <v>Baumann Matthias</v>
          </cell>
          <cell r="C927" t="str">
            <v>M</v>
          </cell>
          <cell r="D927">
            <v>33976</v>
          </cell>
          <cell r="E927">
            <v>42742</v>
          </cell>
          <cell r="F927">
            <v>24</v>
          </cell>
          <cell r="G927" t="str">
            <v>St. Pölten</v>
          </cell>
          <cell r="H927" t="str">
            <v>Österr</v>
          </cell>
          <cell r="I927" t="str">
            <v>BAUMAMATT</v>
          </cell>
          <cell r="K927">
            <v>4824</v>
          </cell>
          <cell r="N927" t="str">
            <v>I</v>
          </cell>
          <cell r="O927" t="str">
            <v>MIL</v>
          </cell>
          <cell r="P927" t="str">
            <v>MIL</v>
          </cell>
          <cell r="Q927" t="str">
            <v>I</v>
          </cell>
          <cell r="R927" t="str">
            <v>MIL</v>
          </cell>
          <cell r="S927" t="str">
            <v>MIL</v>
          </cell>
        </row>
        <row r="928">
          <cell r="A928">
            <v>914</v>
          </cell>
          <cell r="B928" t="str">
            <v>Lehner Dominik</v>
          </cell>
          <cell r="C928" t="str">
            <v>M</v>
          </cell>
          <cell r="D928">
            <v>38941</v>
          </cell>
          <cell r="E928">
            <v>42959</v>
          </cell>
          <cell r="F928">
            <v>11</v>
          </cell>
          <cell r="G928" t="str">
            <v>Grieskirchen</v>
          </cell>
          <cell r="H928" t="str">
            <v>Österr   </v>
          </cell>
          <cell r="I928" t="str">
            <v>LEHNEDOMI</v>
          </cell>
          <cell r="J928" t="str">
            <v>M469</v>
          </cell>
          <cell r="N928" t="str">
            <v>I</v>
          </cell>
          <cell r="O928" t="str">
            <v>BUK</v>
          </cell>
          <cell r="P928" t="str">
            <v>BUK</v>
          </cell>
          <cell r="Q928" t="str">
            <v>I</v>
          </cell>
          <cell r="R928" t="str">
            <v>BUK</v>
          </cell>
          <cell r="S928" t="str">
            <v>BUK</v>
          </cell>
        </row>
        <row r="929">
          <cell r="A929">
            <v>915</v>
          </cell>
          <cell r="B929" t="str">
            <v>Mairzedt Manuel</v>
          </cell>
          <cell r="C929" t="str">
            <v>M</v>
          </cell>
          <cell r="D929">
            <v>38708</v>
          </cell>
          <cell r="E929">
            <v>42726</v>
          </cell>
          <cell r="F929">
            <v>11</v>
          </cell>
          <cell r="G929" t="str">
            <v>Grieskirchen</v>
          </cell>
          <cell r="H929" t="str">
            <v>Österr   </v>
          </cell>
          <cell r="I929" t="str">
            <v>MAIRZMANU</v>
          </cell>
          <cell r="J929" t="str">
            <v>M468</v>
          </cell>
          <cell r="N929" t="str">
            <v>I</v>
          </cell>
          <cell r="O929" t="str">
            <v>BUK</v>
          </cell>
          <cell r="P929" t="str">
            <v>BUK</v>
          </cell>
          <cell r="Q929" t="str">
            <v>I</v>
          </cell>
          <cell r="R929" t="str">
            <v>BUK</v>
          </cell>
          <cell r="S929" t="str">
            <v>BUK</v>
          </cell>
        </row>
        <row r="930">
          <cell r="A930">
            <v>916</v>
          </cell>
          <cell r="B930" t="str">
            <v>Dorner Christoph</v>
          </cell>
          <cell r="C930" t="str">
            <v>M</v>
          </cell>
          <cell r="D930">
            <v>27897</v>
          </cell>
          <cell r="E930">
            <v>42872</v>
          </cell>
          <cell r="F930">
            <v>41</v>
          </cell>
          <cell r="G930" t="str">
            <v>Wien</v>
          </cell>
          <cell r="H930" t="str">
            <v>Österr</v>
          </cell>
          <cell r="I930" t="str">
            <v>DORNECHRI</v>
          </cell>
          <cell r="K930">
            <v>4828</v>
          </cell>
          <cell r="N930" t="str">
            <v>I</v>
          </cell>
          <cell r="O930" t="str">
            <v>BRU</v>
          </cell>
          <cell r="P930" t="str">
            <v>BRU</v>
          </cell>
          <cell r="Q930" t="str">
            <v>I</v>
          </cell>
          <cell r="R930" t="str">
            <v>BRU</v>
          </cell>
          <cell r="S930" t="str">
            <v>BRU</v>
          </cell>
        </row>
        <row r="931">
          <cell r="A931">
            <v>917</v>
          </cell>
          <cell r="B931" t="str">
            <v>Eberl Michael</v>
          </cell>
          <cell r="C931" t="str">
            <v>M</v>
          </cell>
          <cell r="D931">
            <v>34004</v>
          </cell>
          <cell r="E931">
            <v>42770</v>
          </cell>
          <cell r="F931">
            <v>24</v>
          </cell>
          <cell r="G931" t="str">
            <v>St.Pölten</v>
          </cell>
          <cell r="H931" t="str">
            <v>Österr</v>
          </cell>
          <cell r="I931" t="str">
            <v>EBERLMICH</v>
          </cell>
          <cell r="K931">
            <v>4827</v>
          </cell>
          <cell r="N931" t="str">
            <v>I</v>
          </cell>
          <cell r="O931" t="str">
            <v>MIL</v>
          </cell>
          <cell r="P931" t="str">
            <v>MIL</v>
          </cell>
          <cell r="Q931" t="str">
            <v>I</v>
          </cell>
          <cell r="R931" t="str">
            <v>MIL</v>
          </cell>
          <cell r="S931" t="str">
            <v>MIL</v>
          </cell>
        </row>
        <row r="932">
          <cell r="A932">
            <v>918</v>
          </cell>
          <cell r="B932" t="str">
            <v>Bayer Xandro</v>
          </cell>
          <cell r="C932" t="str">
            <v>M</v>
          </cell>
          <cell r="D932">
            <v>31730</v>
          </cell>
          <cell r="E932">
            <v>43053</v>
          </cell>
          <cell r="F932">
            <v>31</v>
          </cell>
          <cell r="G932" t="str">
            <v>Wien</v>
          </cell>
          <cell r="H932" t="str">
            <v>Österr</v>
          </cell>
          <cell r="I932" t="str">
            <v>BAYERXAND</v>
          </cell>
          <cell r="K932">
            <v>4829</v>
          </cell>
          <cell r="N932" t="str">
            <v>I</v>
          </cell>
          <cell r="O932" t="str">
            <v>EIW</v>
          </cell>
          <cell r="P932" t="str">
            <v>EIW</v>
          </cell>
          <cell r="Q932" t="str">
            <v>I</v>
          </cell>
          <cell r="R932" t="str">
            <v>EIW</v>
          </cell>
          <cell r="S932" t="str">
            <v>EIW</v>
          </cell>
        </row>
        <row r="933">
          <cell r="A933">
            <v>919</v>
          </cell>
          <cell r="B933" t="str">
            <v>Hosek Alfred</v>
          </cell>
          <cell r="C933" t="str">
            <v>M</v>
          </cell>
          <cell r="D933">
            <v>17365</v>
          </cell>
          <cell r="E933">
            <v>42933</v>
          </cell>
          <cell r="F933">
            <v>70</v>
          </cell>
          <cell r="G933" t="str">
            <v>Wien</v>
          </cell>
          <cell r="H933" t="str">
            <v>Österr</v>
          </cell>
          <cell r="I933" t="str">
            <v>HOSEKALFR</v>
          </cell>
          <cell r="K933">
            <v>316</v>
          </cell>
          <cell r="N933" t="str">
            <v>I</v>
          </cell>
          <cell r="O933" t="str">
            <v>EIW</v>
          </cell>
          <cell r="P933" t="str">
            <v>EIW</v>
          </cell>
          <cell r="Q933" t="str">
            <v>I</v>
          </cell>
          <cell r="R933" t="str">
            <v>EIW</v>
          </cell>
          <cell r="S933" t="str">
            <v>EIW</v>
          </cell>
        </row>
        <row r="934">
          <cell r="A934">
            <v>920</v>
          </cell>
          <cell r="B934" t="str">
            <v>Rojas Tobias</v>
          </cell>
          <cell r="C934" t="str">
            <v>M</v>
          </cell>
          <cell r="D934">
            <v>32429</v>
          </cell>
          <cell r="E934">
            <v>43021</v>
          </cell>
          <cell r="F934">
            <v>29</v>
          </cell>
          <cell r="G934" t="str">
            <v>Wien</v>
          </cell>
          <cell r="H934" t="str">
            <v>Österr</v>
          </cell>
          <cell r="I934" t="str">
            <v>ROJASTOBI</v>
          </cell>
          <cell r="K934">
            <v>4830</v>
          </cell>
          <cell r="N934" t="str">
            <v>I</v>
          </cell>
          <cell r="O934" t="str">
            <v>EIW</v>
          </cell>
          <cell r="P934" t="str">
            <v>EIW</v>
          </cell>
          <cell r="Q934" t="str">
            <v>I</v>
          </cell>
          <cell r="R934" t="str">
            <v>EIW</v>
          </cell>
          <cell r="S934" t="str">
            <v>EIW</v>
          </cell>
        </row>
        <row r="935">
          <cell r="A935">
            <v>921</v>
          </cell>
          <cell r="B935" t="str">
            <v>Schlosser Roman</v>
          </cell>
          <cell r="C935" t="str">
            <v>M</v>
          </cell>
          <cell r="D935">
            <v>32310</v>
          </cell>
          <cell r="E935">
            <v>42902</v>
          </cell>
          <cell r="F935">
            <v>29</v>
          </cell>
          <cell r="G935" t="str">
            <v>Wien</v>
          </cell>
          <cell r="H935" t="str">
            <v>Österr</v>
          </cell>
          <cell r="I935" t="str">
            <v>SCHLOROMA</v>
          </cell>
          <cell r="K935">
            <v>4833</v>
          </cell>
          <cell r="N935" t="str">
            <v>I</v>
          </cell>
          <cell r="O935" t="str">
            <v>POL</v>
          </cell>
          <cell r="P935" t="str">
            <v>POL</v>
          </cell>
          <cell r="Q935" t="str">
            <v>I</v>
          </cell>
          <cell r="R935" t="str">
            <v>POL</v>
          </cell>
          <cell r="S935" t="str">
            <v>POL</v>
          </cell>
        </row>
        <row r="936">
          <cell r="A936">
            <v>922</v>
          </cell>
          <cell r="B936" t="str">
            <v>Hell Andreas</v>
          </cell>
          <cell r="C936" t="str">
            <v>M</v>
          </cell>
          <cell r="D936">
            <v>37213</v>
          </cell>
          <cell r="E936">
            <v>43057</v>
          </cell>
          <cell r="F936">
            <v>16</v>
          </cell>
          <cell r="G936" t="str">
            <v>St. Pölten</v>
          </cell>
          <cell r="H936" t="str">
            <v>Österreich</v>
          </cell>
          <cell r="I936" t="str">
            <v>HELLANDR</v>
          </cell>
          <cell r="J936" t="str">
            <v>M470</v>
          </cell>
          <cell r="N936" t="str">
            <v>I</v>
          </cell>
          <cell r="O936" t="str">
            <v>HAR</v>
          </cell>
          <cell r="P936" t="str">
            <v>HAR</v>
          </cell>
          <cell r="Q936" t="str">
            <v>I</v>
          </cell>
          <cell r="R936" t="str">
            <v>HAR</v>
          </cell>
          <cell r="S936" t="str">
            <v>HAR</v>
          </cell>
        </row>
        <row r="937">
          <cell r="A937">
            <v>923</v>
          </cell>
          <cell r="B937" t="str">
            <v>Picha Jakob</v>
          </cell>
          <cell r="C937" t="str">
            <v>M</v>
          </cell>
          <cell r="D937">
            <v>37273</v>
          </cell>
          <cell r="E937">
            <v>42752</v>
          </cell>
          <cell r="F937">
            <v>15</v>
          </cell>
          <cell r="G937" t="str">
            <v>Tulln</v>
          </cell>
          <cell r="H937" t="str">
            <v>Österr</v>
          </cell>
          <cell r="I937" t="str">
            <v>PICHAJAKO</v>
          </cell>
          <cell r="J937" t="str">
            <v>M471</v>
          </cell>
          <cell r="N937" t="str">
            <v>I</v>
          </cell>
          <cell r="O937" t="str">
            <v>GIC</v>
          </cell>
          <cell r="P937" t="str">
            <v>GIC</v>
          </cell>
          <cell r="Q937" t="str">
            <v>I</v>
          </cell>
          <cell r="R937" t="str">
            <v>GIC</v>
          </cell>
          <cell r="S937" t="str">
            <v>GIC</v>
          </cell>
        </row>
        <row r="938">
          <cell r="A938">
            <v>924</v>
          </cell>
          <cell r="B938" t="str">
            <v>Suchard Mario</v>
          </cell>
          <cell r="C938" t="str">
            <v>M</v>
          </cell>
          <cell r="D938">
            <v>26276</v>
          </cell>
          <cell r="E938">
            <v>43078</v>
          </cell>
          <cell r="F938">
            <v>46</v>
          </cell>
          <cell r="G938" t="str">
            <v>Wr. Neustadt</v>
          </cell>
          <cell r="H938" t="str">
            <v>Österr</v>
          </cell>
          <cell r="I938" t="str">
            <v>SUCHAMARI</v>
          </cell>
          <cell r="J938" t="str">
            <v/>
          </cell>
          <cell r="K938">
            <v>4834</v>
          </cell>
          <cell r="N938" t="str">
            <v>I</v>
          </cell>
          <cell r="O938" t="str">
            <v>WOL</v>
          </cell>
          <cell r="P938" t="str">
            <v>WOL</v>
          </cell>
          <cell r="Q938" t="str">
            <v>I</v>
          </cell>
          <cell r="R938" t="str">
            <v>WOL</v>
          </cell>
          <cell r="S938" t="str">
            <v>WOL</v>
          </cell>
          <cell r="T938" t="str">
            <v/>
          </cell>
          <cell r="U938" t="str">
            <v/>
          </cell>
          <cell r="V938" t="str">
            <v/>
          </cell>
          <cell r="W938" t="str">
            <v/>
          </cell>
          <cell r="X938" t="str">
            <v/>
          </cell>
          <cell r="Y938" t="str">
            <v/>
          </cell>
          <cell r="Z938" t="str">
            <v/>
          </cell>
          <cell r="AA938" t="str">
            <v/>
          </cell>
          <cell r="AB938" t="str">
            <v/>
          </cell>
          <cell r="AC938" t="str">
            <v>I</v>
          </cell>
          <cell r="AD938" t="str">
            <v>BAD</v>
          </cell>
          <cell r="AE938" t="str">
            <v>BAD</v>
          </cell>
        </row>
        <row r="939">
          <cell r="A939">
            <v>925</v>
          </cell>
          <cell r="B939" t="str">
            <v>Heindl Franz</v>
          </cell>
          <cell r="C939" t="str">
            <v>M</v>
          </cell>
          <cell r="D939">
            <v>17742</v>
          </cell>
          <cell r="E939">
            <v>42944</v>
          </cell>
          <cell r="F939">
            <v>69</v>
          </cell>
          <cell r="G939" t="str">
            <v>Mödling</v>
          </cell>
          <cell r="H939" t="str">
            <v>Österr</v>
          </cell>
          <cell r="I939" t="str">
            <v>HEINDFRAN</v>
          </cell>
          <cell r="K939">
            <v>4836</v>
          </cell>
          <cell r="N939" t="str">
            <v>I</v>
          </cell>
          <cell r="O939" t="str">
            <v>BRU</v>
          </cell>
          <cell r="P939" t="str">
            <v>BRU</v>
          </cell>
          <cell r="Q939" t="str">
            <v>I</v>
          </cell>
          <cell r="R939" t="str">
            <v>BRU</v>
          </cell>
          <cell r="S939" t="str">
            <v>BRU</v>
          </cell>
        </row>
        <row r="940">
          <cell r="A940">
            <v>926</v>
          </cell>
          <cell r="B940" t="str">
            <v>Rath Franziska</v>
          </cell>
          <cell r="C940" t="str">
            <v>W</v>
          </cell>
          <cell r="D940">
            <v>32220</v>
          </cell>
          <cell r="E940">
            <v>42812</v>
          </cell>
          <cell r="F940">
            <v>29</v>
          </cell>
          <cell r="G940" t="str">
            <v>Wien</v>
          </cell>
          <cell r="H940" t="str">
            <v>Österr</v>
          </cell>
          <cell r="I940" t="str">
            <v>RATHFRAN</v>
          </cell>
          <cell r="K940">
            <v>4837</v>
          </cell>
          <cell r="N940" t="str">
            <v>I</v>
          </cell>
          <cell r="O940" t="str">
            <v>GIC</v>
          </cell>
          <cell r="P940" t="str">
            <v>GIC</v>
          </cell>
          <cell r="Q940" t="str">
            <v>I</v>
          </cell>
          <cell r="R940" t="str">
            <v>GIC</v>
          </cell>
          <cell r="S940" t="str">
            <v>GIC</v>
          </cell>
        </row>
        <row r="941">
          <cell r="A941">
            <v>927</v>
          </cell>
          <cell r="B941" t="str">
            <v>Lehner Heinz</v>
          </cell>
          <cell r="C941" t="str">
            <v>M</v>
          </cell>
          <cell r="D941">
            <v>24904</v>
          </cell>
          <cell r="E941">
            <v>42801</v>
          </cell>
          <cell r="F941">
            <v>49</v>
          </cell>
          <cell r="G941" t="str">
            <v>Linz</v>
          </cell>
          <cell r="H941" t="str">
            <v>Österr</v>
          </cell>
          <cell r="I941" t="str">
            <v>LEHNEHEINX</v>
          </cell>
          <cell r="K941">
            <v>2828</v>
          </cell>
          <cell r="N941" t="str">
            <v>I</v>
          </cell>
          <cell r="O941" t="str">
            <v>VÖE</v>
          </cell>
          <cell r="P941" t="str">
            <v>VÖE</v>
          </cell>
          <cell r="Q941" t="str">
            <v>I</v>
          </cell>
          <cell r="R941" t="str">
            <v>VÖE</v>
          </cell>
          <cell r="S941" t="str">
            <v>VÖE</v>
          </cell>
        </row>
        <row r="942">
          <cell r="A942">
            <v>928</v>
          </cell>
          <cell r="B942" t="str">
            <v>Alibali Bekim</v>
          </cell>
          <cell r="C942" t="str">
            <v>M</v>
          </cell>
          <cell r="D942">
            <v>32200</v>
          </cell>
          <cell r="E942">
            <v>42793</v>
          </cell>
          <cell r="F942">
            <v>29</v>
          </cell>
          <cell r="G942" t="str">
            <v>Shkoder-Albanien</v>
          </cell>
          <cell r="H942" t="str">
            <v>Österr</v>
          </cell>
          <cell r="I942" t="str">
            <v>ALIBABEKI</v>
          </cell>
          <cell r="K942">
            <v>4842</v>
          </cell>
          <cell r="N942" t="str">
            <v>I</v>
          </cell>
          <cell r="O942" t="str">
            <v>BAD</v>
          </cell>
          <cell r="P942" t="str">
            <v>BAD</v>
          </cell>
          <cell r="Q942" t="str">
            <v>I</v>
          </cell>
          <cell r="R942" t="str">
            <v>BAD</v>
          </cell>
          <cell r="S942" t="str">
            <v>BAD</v>
          </cell>
        </row>
        <row r="943">
          <cell r="A943">
            <v>929</v>
          </cell>
          <cell r="B943" t="str">
            <v>Kanyka Michael</v>
          </cell>
          <cell r="C943" t="str">
            <v>M</v>
          </cell>
          <cell r="D943">
            <v>24091</v>
          </cell>
          <cell r="E943">
            <v>42719</v>
          </cell>
          <cell r="F943">
            <v>51</v>
          </cell>
          <cell r="G943" t="str">
            <v>Mödling</v>
          </cell>
          <cell r="H943" t="str">
            <v>Österr</v>
          </cell>
          <cell r="I943" t="str">
            <v>KANYKMICH</v>
          </cell>
          <cell r="K943">
            <v>2404</v>
          </cell>
          <cell r="N943" t="str">
            <v>I</v>
          </cell>
          <cell r="O943" t="str">
            <v>MÖD</v>
          </cell>
          <cell r="P943" t="str">
            <v>MÖD</v>
          </cell>
          <cell r="Q943" t="str">
            <v>I</v>
          </cell>
          <cell r="R943" t="str">
            <v>MÖD</v>
          </cell>
          <cell r="S943" t="str">
            <v>MÖD</v>
          </cell>
        </row>
        <row r="944">
          <cell r="A944">
            <v>930</v>
          </cell>
          <cell r="B944" t="str">
            <v>Nagy Manuel</v>
          </cell>
          <cell r="C944" t="str">
            <v>M</v>
          </cell>
          <cell r="D944">
            <v>32797</v>
          </cell>
          <cell r="E944">
            <v>43024</v>
          </cell>
          <cell r="F944">
            <v>28</v>
          </cell>
          <cell r="G944" t="str">
            <v>Mistelbach</v>
          </cell>
          <cell r="H944" t="str">
            <v>Österr</v>
          </cell>
          <cell r="I944" t="str">
            <v>NAGYMANU</v>
          </cell>
          <cell r="K944">
            <v>4841</v>
          </cell>
          <cell r="N944" t="str">
            <v>I</v>
          </cell>
          <cell r="O944" t="str">
            <v>SVS</v>
          </cell>
          <cell r="P944" t="str">
            <v>SVS</v>
          </cell>
          <cell r="Q944" t="str">
            <v>I</v>
          </cell>
          <cell r="R944" t="str">
            <v>ZID</v>
          </cell>
          <cell r="S944" t="str">
            <v>ZID</v>
          </cell>
        </row>
        <row r="945">
          <cell r="A945">
            <v>931</v>
          </cell>
          <cell r="B945" t="str">
            <v>Kreidl Lukas</v>
          </cell>
          <cell r="C945" t="str">
            <v>M</v>
          </cell>
          <cell r="D945">
            <v>34160</v>
          </cell>
          <cell r="E945">
            <v>42926</v>
          </cell>
          <cell r="F945">
            <v>24</v>
          </cell>
          <cell r="G945" t="str">
            <v>Wien</v>
          </cell>
          <cell r="H945" t="str">
            <v>Österr</v>
          </cell>
          <cell r="I945" t="str">
            <v>KREIDLUKA</v>
          </cell>
          <cell r="K945">
            <v>4843</v>
          </cell>
          <cell r="N945" t="str">
            <v>I</v>
          </cell>
          <cell r="O945" t="str">
            <v>NW</v>
          </cell>
          <cell r="P945" t="str">
            <v>NW </v>
          </cell>
          <cell r="Q945" t="str">
            <v>I</v>
          </cell>
          <cell r="R945" t="str">
            <v>NW</v>
          </cell>
          <cell r="S945" t="str">
            <v>NW </v>
          </cell>
        </row>
        <row r="946">
          <cell r="A946">
            <v>932</v>
          </cell>
          <cell r="B946" t="str">
            <v>Brunnhuber Tristan</v>
          </cell>
          <cell r="C946" t="str">
            <v>M</v>
          </cell>
          <cell r="D946">
            <v>37427</v>
          </cell>
          <cell r="E946">
            <v>42906</v>
          </cell>
          <cell r="F946">
            <v>15</v>
          </cell>
          <cell r="G946" t="str">
            <v>Salzburg</v>
          </cell>
          <cell r="H946" t="str">
            <v>Österreich</v>
          </cell>
          <cell r="I946" t="str">
            <v>BRUNNTRIS</v>
          </cell>
          <cell r="J946" t="str">
            <v>M476</v>
          </cell>
          <cell r="N946" t="str">
            <v>I</v>
          </cell>
          <cell r="O946" t="str">
            <v>RAN</v>
          </cell>
          <cell r="P946" t="str">
            <v>RAN</v>
          </cell>
          <cell r="Q946" t="str">
            <v>I</v>
          </cell>
          <cell r="R946" t="str">
            <v>RAN</v>
          </cell>
          <cell r="S946" t="str">
            <v>RAN</v>
          </cell>
        </row>
        <row r="947">
          <cell r="A947">
            <v>933</v>
          </cell>
          <cell r="B947" t="str">
            <v>Ruff Sebastian</v>
          </cell>
          <cell r="C947" t="str">
            <v>M</v>
          </cell>
          <cell r="D947">
            <v>37408</v>
          </cell>
          <cell r="E947">
            <v>42887</v>
          </cell>
          <cell r="F947">
            <v>15</v>
          </cell>
          <cell r="G947" t="str">
            <v>Gmunden</v>
          </cell>
          <cell r="H947" t="str">
            <v>Österr</v>
          </cell>
          <cell r="I947" t="str">
            <v>RUFFSEBA</v>
          </cell>
          <cell r="J947" t="str">
            <v>M477</v>
          </cell>
          <cell r="N947" t="str">
            <v>I</v>
          </cell>
          <cell r="O947" t="str">
            <v>WEL</v>
          </cell>
          <cell r="P947" t="str">
            <v>WEL</v>
          </cell>
          <cell r="Q947" t="str">
            <v>I</v>
          </cell>
          <cell r="R947" t="str">
            <v>WEL</v>
          </cell>
          <cell r="S947" t="str">
            <v>WEL</v>
          </cell>
        </row>
        <row r="948">
          <cell r="A948">
            <v>934</v>
          </cell>
          <cell r="B948" t="str">
            <v>DI Storka Katrin</v>
          </cell>
          <cell r="C948" t="str">
            <v>W</v>
          </cell>
          <cell r="D948">
            <v>29742</v>
          </cell>
          <cell r="E948">
            <v>42891</v>
          </cell>
          <cell r="F948">
            <v>36</v>
          </cell>
          <cell r="G948" t="str">
            <v>Wien</v>
          </cell>
          <cell r="H948" t="str">
            <v>Österr</v>
          </cell>
          <cell r="I948" t="str">
            <v>STORKKATR</v>
          </cell>
          <cell r="K948">
            <v>4852</v>
          </cell>
          <cell r="N948" t="str">
            <v>I</v>
          </cell>
          <cell r="O948" t="str">
            <v>LAL</v>
          </cell>
          <cell r="P948" t="str">
            <v>LAL</v>
          </cell>
          <cell r="Q948" t="str">
            <v>I</v>
          </cell>
          <cell r="R948" t="str">
            <v>PRE</v>
          </cell>
          <cell r="S948" t="str">
            <v>PRE</v>
          </cell>
        </row>
        <row r="949">
          <cell r="A949">
            <v>935</v>
          </cell>
          <cell r="B949" t="str">
            <v>Günther Alexander</v>
          </cell>
          <cell r="C949" t="str">
            <v>M</v>
          </cell>
          <cell r="D949">
            <v>28544</v>
          </cell>
          <cell r="E949">
            <v>42789</v>
          </cell>
          <cell r="F949">
            <v>39</v>
          </cell>
          <cell r="G949" t="str">
            <v>Wien</v>
          </cell>
          <cell r="H949" t="str">
            <v>Österr</v>
          </cell>
          <cell r="I949" t="str">
            <v>GÜNTHALEX</v>
          </cell>
          <cell r="K949">
            <v>4853</v>
          </cell>
          <cell r="N949" t="str">
            <v>I</v>
          </cell>
          <cell r="O949" t="str">
            <v>WOL</v>
          </cell>
          <cell r="P949" t="str">
            <v>WOL</v>
          </cell>
          <cell r="Q949" t="str">
            <v>I</v>
          </cell>
          <cell r="R949" t="str">
            <v>WOL</v>
          </cell>
          <cell r="S949" t="str">
            <v>WOL</v>
          </cell>
        </row>
        <row r="950">
          <cell r="A950">
            <v>936</v>
          </cell>
          <cell r="B950" t="str">
            <v>Genzecker Heidrun</v>
          </cell>
          <cell r="C950" t="str">
            <v>W</v>
          </cell>
          <cell r="D950">
            <v>34243</v>
          </cell>
          <cell r="E950">
            <v>43009</v>
          </cell>
          <cell r="F950">
            <v>24</v>
          </cell>
          <cell r="G950" t="str">
            <v>Linz</v>
          </cell>
          <cell r="H950" t="str">
            <v>Österr</v>
          </cell>
          <cell r="I950" t="str">
            <v>GENZEHEID</v>
          </cell>
          <cell r="K950">
            <v>4851</v>
          </cell>
          <cell r="N950" t="str">
            <v>I</v>
          </cell>
          <cell r="O950" t="str">
            <v>VÖE</v>
          </cell>
          <cell r="P950" t="str">
            <v>VÖE</v>
          </cell>
          <cell r="Q950" t="str">
            <v>I</v>
          </cell>
          <cell r="R950" t="str">
            <v>VÖE</v>
          </cell>
          <cell r="S950" t="str">
            <v>VÖE</v>
          </cell>
        </row>
        <row r="951">
          <cell r="A951">
            <v>937</v>
          </cell>
          <cell r="B951" t="str">
            <v>Lehner Heinz</v>
          </cell>
          <cell r="C951" t="str">
            <v>M</v>
          </cell>
          <cell r="D951">
            <v>24904</v>
          </cell>
          <cell r="E951">
            <v>42801</v>
          </cell>
          <cell r="F951">
            <v>49</v>
          </cell>
          <cell r="G951" t="str">
            <v>Linz</v>
          </cell>
          <cell r="H951" t="str">
            <v>Österr</v>
          </cell>
          <cell r="I951" t="str">
            <v>LEHNEHEIN</v>
          </cell>
          <cell r="K951">
            <v>4849</v>
          </cell>
          <cell r="N951" t="str">
            <v>I</v>
          </cell>
          <cell r="O951" t="str">
            <v>VÖE</v>
          </cell>
          <cell r="P951" t="str">
            <v>VÖE</v>
          </cell>
          <cell r="Q951" t="str">
            <v>I</v>
          </cell>
          <cell r="R951" t="str">
            <v>VÖE</v>
          </cell>
          <cell r="S951" t="str">
            <v>VÖE</v>
          </cell>
        </row>
        <row r="952">
          <cell r="A952">
            <v>938</v>
          </cell>
          <cell r="B952" t="str">
            <v>Kraft Monika</v>
          </cell>
          <cell r="C952" t="str">
            <v>W</v>
          </cell>
          <cell r="D952">
            <v>31500</v>
          </cell>
          <cell r="E952">
            <v>42823</v>
          </cell>
          <cell r="F952">
            <v>31</v>
          </cell>
          <cell r="G952" t="str">
            <v>Mistelbach</v>
          </cell>
          <cell r="H952" t="str">
            <v>Österr</v>
          </cell>
          <cell r="I952" t="str">
            <v>KRAFTMONI</v>
          </cell>
          <cell r="K952">
            <v>4848</v>
          </cell>
          <cell r="N952" t="str">
            <v>I</v>
          </cell>
          <cell r="O952" t="str">
            <v>WEL</v>
          </cell>
          <cell r="P952" t="str">
            <v>WEL</v>
          </cell>
          <cell r="Q952" t="str">
            <v>I</v>
          </cell>
          <cell r="R952" t="str">
            <v>WEL</v>
          </cell>
          <cell r="S952" t="str">
            <v>WEL</v>
          </cell>
        </row>
        <row r="953">
          <cell r="A953">
            <v>939</v>
          </cell>
          <cell r="B953" t="str">
            <v>Roithinger Friedrich</v>
          </cell>
          <cell r="C953" t="str">
            <v>M</v>
          </cell>
          <cell r="D953">
            <v>19727</v>
          </cell>
          <cell r="E953">
            <v>42738</v>
          </cell>
          <cell r="F953">
            <v>63</v>
          </cell>
          <cell r="G953" t="str">
            <v>Rottenbach</v>
          </cell>
          <cell r="H953" t="str">
            <v>Österr</v>
          </cell>
          <cell r="I953" t="str">
            <v>ROITHFRIE</v>
          </cell>
          <cell r="K953">
            <v>4847</v>
          </cell>
          <cell r="N953" t="str">
            <v>I</v>
          </cell>
          <cell r="O953" t="str">
            <v>WEL</v>
          </cell>
          <cell r="P953" t="str">
            <v>WEL</v>
          </cell>
          <cell r="Q953" t="str">
            <v>I</v>
          </cell>
          <cell r="R953" t="str">
            <v>WEL</v>
          </cell>
          <cell r="S953" t="str">
            <v>WEL</v>
          </cell>
        </row>
        <row r="954">
          <cell r="A954">
            <v>940</v>
          </cell>
          <cell r="B954" t="str">
            <v>Rinner Hans</v>
          </cell>
          <cell r="C954" t="str">
            <v>M</v>
          </cell>
          <cell r="D954">
            <v>30313</v>
          </cell>
          <cell r="E954">
            <v>42732</v>
          </cell>
          <cell r="F954">
            <v>34</v>
          </cell>
          <cell r="G954" t="str">
            <v>Oberndorf</v>
          </cell>
          <cell r="H954" t="str">
            <v>Österr</v>
          </cell>
          <cell r="I954" t="str">
            <v>RINNEHANS</v>
          </cell>
          <cell r="K954">
            <v>4846</v>
          </cell>
          <cell r="N954" t="str">
            <v>I</v>
          </cell>
          <cell r="O954" t="str">
            <v>BÜR</v>
          </cell>
          <cell r="P954" t="str">
            <v>BÜR</v>
          </cell>
          <cell r="Q954" t="str">
            <v>I</v>
          </cell>
          <cell r="R954" t="str">
            <v>BÜR</v>
          </cell>
          <cell r="S954" t="str">
            <v>BÜR</v>
          </cell>
        </row>
        <row r="955">
          <cell r="A955">
            <v>941</v>
          </cell>
          <cell r="B955" t="str">
            <v>Hauser Christoph</v>
          </cell>
          <cell r="C955" t="str">
            <v>M</v>
          </cell>
          <cell r="D955">
            <v>37672</v>
          </cell>
          <cell r="E955">
            <v>42786</v>
          </cell>
          <cell r="F955">
            <v>14</v>
          </cell>
          <cell r="G955" t="str">
            <v>Klosterneuburg</v>
          </cell>
          <cell r="H955" t="str">
            <v>Österreich</v>
          </cell>
          <cell r="I955" t="str">
            <v>HAUSECHRI</v>
          </cell>
          <cell r="J955" t="str">
            <v>M479</v>
          </cell>
          <cell r="N955" t="str">
            <v>I</v>
          </cell>
          <cell r="O955" t="str">
            <v>LAL</v>
          </cell>
          <cell r="P955" t="str">
            <v>LAL</v>
          </cell>
          <cell r="Q955" t="str">
            <v>I</v>
          </cell>
          <cell r="R955" t="str">
            <v>LAL</v>
          </cell>
          <cell r="S955" t="str">
            <v>LAL</v>
          </cell>
        </row>
        <row r="956">
          <cell r="A956">
            <v>942</v>
          </cell>
          <cell r="B956" t="str">
            <v>Höllbacher Fabio</v>
          </cell>
          <cell r="C956" t="str">
            <v>M</v>
          </cell>
          <cell r="D956">
            <v>37579</v>
          </cell>
          <cell r="E956">
            <v>43058</v>
          </cell>
          <cell r="F956">
            <v>15</v>
          </cell>
          <cell r="G956" t="str">
            <v>Wien</v>
          </cell>
          <cell r="H956" t="str">
            <v>Österreich</v>
          </cell>
          <cell r="I956" t="str">
            <v>HÖLLBFABI</v>
          </cell>
          <cell r="J956" t="str">
            <v>M478</v>
          </cell>
          <cell r="N956" t="str">
            <v>I</v>
          </cell>
          <cell r="O956" t="str">
            <v>LAL</v>
          </cell>
          <cell r="P956" t="str">
            <v>LAL</v>
          </cell>
          <cell r="Q956" t="str">
            <v>I</v>
          </cell>
          <cell r="R956" t="str">
            <v>LAL</v>
          </cell>
          <cell r="S956" t="str">
            <v>LAL</v>
          </cell>
        </row>
        <row r="957">
          <cell r="A957">
            <v>943</v>
          </cell>
          <cell r="B957" t="str">
            <v>Köbe Tamara</v>
          </cell>
          <cell r="C957" t="str">
            <v>W</v>
          </cell>
          <cell r="D957">
            <v>37704</v>
          </cell>
          <cell r="E957">
            <v>42818</v>
          </cell>
          <cell r="F957">
            <v>14</v>
          </cell>
          <cell r="G957" t="str">
            <v>Tulln</v>
          </cell>
          <cell r="H957" t="str">
            <v>Österreich</v>
          </cell>
          <cell r="I957" t="str">
            <v>KÖBETAMA</v>
          </cell>
          <cell r="J957" t="str">
            <v>W148</v>
          </cell>
          <cell r="N957" t="str">
            <v>I</v>
          </cell>
          <cell r="O957" t="str">
            <v>LAL</v>
          </cell>
          <cell r="P957" t="str">
            <v>LAL</v>
          </cell>
          <cell r="Q957" t="str">
            <v>I</v>
          </cell>
          <cell r="R957" t="str">
            <v>LAL</v>
          </cell>
          <cell r="S957" t="str">
            <v>LAL</v>
          </cell>
        </row>
        <row r="958">
          <cell r="A958">
            <v>944</v>
          </cell>
          <cell r="B958" t="str">
            <v>Maier Fabian</v>
          </cell>
          <cell r="C958" t="str">
            <v>M</v>
          </cell>
          <cell r="D958">
            <v>37726</v>
          </cell>
          <cell r="E958">
            <v>42840</v>
          </cell>
          <cell r="F958">
            <v>14</v>
          </cell>
          <cell r="G958" t="str">
            <v>Krems</v>
          </cell>
          <cell r="H958" t="str">
            <v>Österreich</v>
          </cell>
          <cell r="I958" t="str">
            <v>MAIERFABI</v>
          </cell>
          <cell r="J958" t="str">
            <v>M480</v>
          </cell>
          <cell r="N958" t="str">
            <v>I</v>
          </cell>
          <cell r="O958" t="str">
            <v>LAL</v>
          </cell>
          <cell r="P958" t="str">
            <v>LAL</v>
          </cell>
          <cell r="Q958" t="str">
            <v>I</v>
          </cell>
          <cell r="R958" t="str">
            <v>LAL</v>
          </cell>
          <cell r="S958" t="str">
            <v>LAL</v>
          </cell>
        </row>
        <row r="959">
          <cell r="A959">
            <v>945</v>
          </cell>
          <cell r="B959" t="str">
            <v>Moulé Sebastian</v>
          </cell>
          <cell r="C959" t="str">
            <v>M</v>
          </cell>
          <cell r="D959">
            <v>37747</v>
          </cell>
          <cell r="E959">
            <v>42861</v>
          </cell>
          <cell r="F959">
            <v>14</v>
          </cell>
          <cell r="G959" t="str">
            <v>Wien</v>
          </cell>
          <cell r="H959" t="str">
            <v>Österreich</v>
          </cell>
          <cell r="I959" t="str">
            <v>MOULESEBA</v>
          </cell>
          <cell r="J959" t="str">
            <v>M481</v>
          </cell>
          <cell r="N959" t="str">
            <v>I</v>
          </cell>
          <cell r="O959" t="str">
            <v>LAL</v>
          </cell>
          <cell r="P959" t="str">
            <v>LAL</v>
          </cell>
          <cell r="Q959" t="str">
            <v>I</v>
          </cell>
          <cell r="R959" t="str">
            <v>LAL</v>
          </cell>
          <cell r="S959" t="str">
            <v>LAL</v>
          </cell>
        </row>
        <row r="960">
          <cell r="A960">
            <v>946</v>
          </cell>
          <cell r="B960" t="str">
            <v>Stradner Lilly</v>
          </cell>
          <cell r="C960" t="str">
            <v>W</v>
          </cell>
          <cell r="D960">
            <v>37502</v>
          </cell>
          <cell r="E960">
            <v>42981</v>
          </cell>
          <cell r="F960">
            <v>15</v>
          </cell>
          <cell r="G960" t="str">
            <v>Tulln</v>
          </cell>
          <cell r="H960" t="str">
            <v>Österreich</v>
          </cell>
          <cell r="I960" t="str">
            <v>STRADLILL</v>
          </cell>
          <cell r="J960" t="str">
            <v>W147</v>
          </cell>
          <cell r="N960" t="str">
            <v>I</v>
          </cell>
          <cell r="O960" t="str">
            <v>LAL</v>
          </cell>
          <cell r="P960" t="str">
            <v>LAL</v>
          </cell>
          <cell r="Q960" t="str">
            <v>I</v>
          </cell>
          <cell r="R960" t="str">
            <v>LAL</v>
          </cell>
          <cell r="S960" t="str">
            <v>LAL</v>
          </cell>
        </row>
        <row r="961">
          <cell r="A961">
            <v>947</v>
          </cell>
          <cell r="B961" t="str">
            <v>Tolic´ Marijan</v>
          </cell>
          <cell r="C961" t="str">
            <v>M</v>
          </cell>
          <cell r="D961">
            <v>37847</v>
          </cell>
          <cell r="E961">
            <v>42961</v>
          </cell>
          <cell r="F961">
            <v>14</v>
          </cell>
          <cell r="G961" t="str">
            <v>Tulln</v>
          </cell>
          <cell r="H961" t="str">
            <v>Kroatien</v>
          </cell>
          <cell r="I961" t="str">
            <v>TOLICMARI</v>
          </cell>
          <cell r="J961" t="str">
            <v>M482</v>
          </cell>
          <cell r="N961" t="str">
            <v>I</v>
          </cell>
          <cell r="O961" t="str">
            <v>LAL</v>
          </cell>
          <cell r="P961" t="str">
            <v>LAL</v>
          </cell>
          <cell r="Q961" t="str">
            <v>I</v>
          </cell>
          <cell r="R961" t="str">
            <v>LAL</v>
          </cell>
          <cell r="S961" t="str">
            <v>LAL</v>
          </cell>
        </row>
        <row r="962">
          <cell r="A962">
            <v>948</v>
          </cell>
          <cell r="B962" t="str">
            <v>Pöltl Philipp</v>
          </cell>
          <cell r="C962" t="str">
            <v>M</v>
          </cell>
          <cell r="D962">
            <v>38421</v>
          </cell>
          <cell r="E962">
            <v>42804</v>
          </cell>
          <cell r="F962">
            <v>12</v>
          </cell>
          <cell r="G962" t="str">
            <v>Tulln</v>
          </cell>
          <cell r="H962" t="str">
            <v>Österreich</v>
          </cell>
          <cell r="I962" t="str">
            <v>PÖLTLPHIL</v>
          </cell>
          <cell r="J962" t="str">
            <v>M483</v>
          </cell>
          <cell r="N962" t="str">
            <v>I</v>
          </cell>
          <cell r="O962" t="str">
            <v>LAL</v>
          </cell>
          <cell r="P962" t="str">
            <v>LAL</v>
          </cell>
          <cell r="Q962" t="str">
            <v>I</v>
          </cell>
          <cell r="R962" t="str">
            <v>LAL</v>
          </cell>
          <cell r="S962" t="str">
            <v>LAL</v>
          </cell>
        </row>
        <row r="963">
          <cell r="A963">
            <v>949</v>
          </cell>
          <cell r="B963" t="str">
            <v>Schredl Mathias</v>
          </cell>
          <cell r="C963" t="str">
            <v>M</v>
          </cell>
          <cell r="D963">
            <v>33352</v>
          </cell>
          <cell r="E963">
            <v>42849</v>
          </cell>
          <cell r="F963">
            <v>26</v>
          </cell>
          <cell r="G963" t="str">
            <v>Mistelbach</v>
          </cell>
          <cell r="H963" t="str">
            <v>Österr</v>
          </cell>
          <cell r="I963" t="str">
            <v>SCHREMATH</v>
          </cell>
          <cell r="K963">
            <v>4855</v>
          </cell>
          <cell r="N963" t="str">
            <v>I</v>
          </cell>
          <cell r="O963" t="str">
            <v>WOL</v>
          </cell>
          <cell r="P963" t="str">
            <v>WOL</v>
          </cell>
          <cell r="Q963" t="str">
            <v>I</v>
          </cell>
          <cell r="R963" t="str">
            <v>WOL</v>
          </cell>
          <cell r="S963" t="str">
            <v>WOL</v>
          </cell>
        </row>
        <row r="964">
          <cell r="A964">
            <v>950</v>
          </cell>
          <cell r="B964" t="str">
            <v>Schinko Nino</v>
          </cell>
          <cell r="C964" t="str">
            <v>M</v>
          </cell>
          <cell r="D964">
            <v>37930</v>
          </cell>
          <cell r="E964">
            <v>43044</v>
          </cell>
          <cell r="F964">
            <v>14</v>
          </cell>
          <cell r="G964" t="str">
            <v>Graz</v>
          </cell>
          <cell r="H964" t="str">
            <v>Österr</v>
          </cell>
          <cell r="I964" t="str">
            <v>SCHINNINO</v>
          </cell>
          <cell r="J964" t="str">
            <v>M484</v>
          </cell>
          <cell r="N964" t="str">
            <v>I</v>
          </cell>
          <cell r="O964" t="str">
            <v>GRAZ</v>
          </cell>
          <cell r="P964" t="str">
            <v>GRAZ</v>
          </cell>
          <cell r="Q964" t="str">
            <v>I</v>
          </cell>
          <cell r="R964" t="str">
            <v>GRAZ</v>
          </cell>
          <cell r="S964" t="str">
            <v>GRAZ</v>
          </cell>
        </row>
        <row r="965">
          <cell r="A965">
            <v>951</v>
          </cell>
          <cell r="B965" t="str">
            <v>Kathofer Christian</v>
          </cell>
          <cell r="C965" t="str">
            <v>M</v>
          </cell>
          <cell r="D965">
            <v>38254</v>
          </cell>
          <cell r="E965">
            <v>43002</v>
          </cell>
          <cell r="F965">
            <v>13</v>
          </cell>
          <cell r="G965" t="str">
            <v>Kitzbühel</v>
          </cell>
          <cell r="H965" t="str">
            <v>Österr</v>
          </cell>
          <cell r="I965" t="str">
            <v>KATHOCHRI</v>
          </cell>
          <cell r="J965" t="str">
            <v>M485</v>
          </cell>
          <cell r="N965" t="str">
            <v>I</v>
          </cell>
          <cell r="O965" t="str">
            <v>BHÄ</v>
          </cell>
          <cell r="P965" t="str">
            <v>BHÄ</v>
          </cell>
          <cell r="Q965" t="str">
            <v>I</v>
          </cell>
          <cell r="R965" t="str">
            <v>BHÄ</v>
          </cell>
          <cell r="S965" t="str">
            <v>BHÄ</v>
          </cell>
        </row>
        <row r="966">
          <cell r="A966">
            <v>952</v>
          </cell>
          <cell r="B966" t="str">
            <v>Wimmer Linda</v>
          </cell>
          <cell r="C966" t="str">
            <v>W</v>
          </cell>
          <cell r="D966">
            <v>35214</v>
          </cell>
          <cell r="E966">
            <v>42884</v>
          </cell>
          <cell r="F966">
            <v>21</v>
          </cell>
          <cell r="G966" t="str">
            <v>Salzburg</v>
          </cell>
          <cell r="H966" t="str">
            <v>Österr   </v>
          </cell>
          <cell r="I966" t="str">
            <v>WIMMELIND</v>
          </cell>
          <cell r="K966">
            <v>4857</v>
          </cell>
          <cell r="N966" t="str">
            <v>I</v>
          </cell>
          <cell r="O966" t="str">
            <v>LCH</v>
          </cell>
          <cell r="P966" t="str">
            <v>LCH</v>
          </cell>
          <cell r="Q966" t="str">
            <v>I</v>
          </cell>
          <cell r="R966" t="str">
            <v>LCH</v>
          </cell>
          <cell r="S966" t="str">
            <v>LCH</v>
          </cell>
        </row>
        <row r="967">
          <cell r="A967">
            <v>953</v>
          </cell>
          <cell r="B967" t="str">
            <v>Steger Tobias</v>
          </cell>
          <cell r="C967" t="str">
            <v>M</v>
          </cell>
          <cell r="D967">
            <v>36490</v>
          </cell>
          <cell r="E967">
            <v>43065</v>
          </cell>
          <cell r="F967">
            <v>18</v>
          </cell>
          <cell r="G967" t="str">
            <v>Wien</v>
          </cell>
          <cell r="H967" t="str">
            <v>Österr</v>
          </cell>
          <cell r="I967" t="str">
            <v>STEGETOBI</v>
          </cell>
          <cell r="K967">
            <v>4856</v>
          </cell>
          <cell r="N967" t="str">
            <v>I</v>
          </cell>
          <cell r="O967" t="str">
            <v>EIW</v>
          </cell>
          <cell r="P967" t="str">
            <v>EIW</v>
          </cell>
          <cell r="Q967" t="str">
            <v>I</v>
          </cell>
          <cell r="R967" t="str">
            <v>EIW</v>
          </cell>
          <cell r="S967" t="str">
            <v>EIW</v>
          </cell>
        </row>
        <row r="968">
          <cell r="A968">
            <v>954</v>
          </cell>
          <cell r="B968" t="str">
            <v>Opalic Nihad</v>
          </cell>
          <cell r="C968" t="str">
            <v>M</v>
          </cell>
          <cell r="D968">
            <v>31320</v>
          </cell>
          <cell r="E968">
            <v>43008</v>
          </cell>
          <cell r="F968">
            <v>32</v>
          </cell>
          <cell r="G968" t="str">
            <v>Gradacac/Bosnien</v>
          </cell>
          <cell r="H968" t="str">
            <v>Österr</v>
          </cell>
          <cell r="I968" t="str">
            <v>OPALINIHA</v>
          </cell>
          <cell r="K968">
            <v>4858</v>
          </cell>
          <cell r="N968" t="str">
            <v>I</v>
          </cell>
          <cell r="O968" t="str">
            <v>PSV</v>
          </cell>
          <cell r="P968" t="str">
            <v>PSV</v>
          </cell>
          <cell r="Q968" t="str">
            <v>I</v>
          </cell>
          <cell r="R968" t="str">
            <v>KLO</v>
          </cell>
          <cell r="S968" t="str">
            <v>KLO</v>
          </cell>
        </row>
        <row r="969">
          <cell r="A969">
            <v>955</v>
          </cell>
          <cell r="B969" t="str">
            <v>Feichtenschlager Lydia</v>
          </cell>
          <cell r="C969" t="str">
            <v>W</v>
          </cell>
          <cell r="D969">
            <v>37225</v>
          </cell>
          <cell r="E969">
            <v>43069</v>
          </cell>
          <cell r="F969">
            <v>16</v>
          </cell>
          <cell r="G969" t="str">
            <v>Braunau</v>
          </cell>
          <cell r="H969" t="str">
            <v>Österr   </v>
          </cell>
          <cell r="I969" t="str">
            <v>FEICHLYDI</v>
          </cell>
          <cell r="J969" t="str">
            <v>W149</v>
          </cell>
          <cell r="K969">
            <v>4899</v>
          </cell>
          <cell r="N969" t="str">
            <v>I</v>
          </cell>
          <cell r="O969" t="str">
            <v>WEN</v>
          </cell>
          <cell r="P969" t="str">
            <v>WEN</v>
          </cell>
          <cell r="Q969" t="str">
            <v>I</v>
          </cell>
          <cell r="R969" t="str">
            <v>WEN</v>
          </cell>
          <cell r="S969" t="str">
            <v>WEN</v>
          </cell>
        </row>
        <row r="970">
          <cell r="A970">
            <v>956</v>
          </cell>
          <cell r="B970" t="str">
            <v>Hamminger Christian</v>
          </cell>
          <cell r="C970" t="str">
            <v>M</v>
          </cell>
          <cell r="D970">
            <v>39076</v>
          </cell>
          <cell r="E970">
            <v>42729</v>
          </cell>
          <cell r="F970">
            <v>10</v>
          </cell>
          <cell r="G970" t="str">
            <v>Braunau</v>
          </cell>
          <cell r="H970" t="str">
            <v>Österr   </v>
          </cell>
          <cell r="I970" t="str">
            <v>HAMMICHRI</v>
          </cell>
          <cell r="J970" t="str">
            <v>M487</v>
          </cell>
          <cell r="N970" t="str">
            <v>I</v>
          </cell>
          <cell r="O970" t="str">
            <v>WEN</v>
          </cell>
          <cell r="P970" t="str">
            <v>WEN</v>
          </cell>
          <cell r="Q970" t="str">
            <v>I</v>
          </cell>
          <cell r="R970" t="str">
            <v>WEN</v>
          </cell>
          <cell r="S970" t="str">
            <v>WEN</v>
          </cell>
        </row>
        <row r="971">
          <cell r="A971">
            <v>957</v>
          </cell>
          <cell r="B971" t="str">
            <v>Hamminger Michael</v>
          </cell>
          <cell r="C971" t="str">
            <v>M</v>
          </cell>
          <cell r="D971">
            <v>37059</v>
          </cell>
          <cell r="E971">
            <v>42903</v>
          </cell>
          <cell r="F971">
            <v>16</v>
          </cell>
          <cell r="G971" t="str">
            <v>Braunau</v>
          </cell>
          <cell r="H971" t="str">
            <v>Österr   </v>
          </cell>
          <cell r="I971" t="str">
            <v>HAMMIMICH</v>
          </cell>
          <cell r="J971" t="str">
            <v>M486</v>
          </cell>
          <cell r="N971" t="str">
            <v>I</v>
          </cell>
          <cell r="O971" t="str">
            <v>WEN</v>
          </cell>
          <cell r="P971" t="str">
            <v>WEN</v>
          </cell>
          <cell r="Q971" t="str">
            <v>I</v>
          </cell>
          <cell r="R971" t="str">
            <v>WEN</v>
          </cell>
          <cell r="S971" t="str">
            <v>WEN</v>
          </cell>
        </row>
        <row r="972">
          <cell r="A972">
            <v>958</v>
          </cell>
          <cell r="B972" t="str">
            <v>Nakhaie Pantea</v>
          </cell>
          <cell r="C972" t="str">
            <v>W</v>
          </cell>
          <cell r="D972">
            <v>33104</v>
          </cell>
          <cell r="E972">
            <v>42966</v>
          </cell>
          <cell r="F972">
            <v>27</v>
          </cell>
          <cell r="G972" t="str">
            <v>Wien</v>
          </cell>
          <cell r="H972" t="str">
            <v>Österr</v>
          </cell>
          <cell r="I972" t="str">
            <v>NAKHAPANT</v>
          </cell>
          <cell r="K972">
            <v>4862</v>
          </cell>
          <cell r="N972" t="str">
            <v>I</v>
          </cell>
          <cell r="O972" t="str">
            <v>GOL</v>
          </cell>
          <cell r="P972" t="str">
            <v>GOL</v>
          </cell>
          <cell r="Q972" t="str">
            <v>I</v>
          </cell>
          <cell r="R972" t="str">
            <v>GOL</v>
          </cell>
          <cell r="S972" t="str">
            <v>GOL</v>
          </cell>
        </row>
        <row r="973">
          <cell r="A973">
            <v>959</v>
          </cell>
          <cell r="B973" t="str">
            <v>Gigl Markus</v>
          </cell>
          <cell r="C973" t="str">
            <v>M</v>
          </cell>
          <cell r="D973">
            <v>27570</v>
          </cell>
          <cell r="E973">
            <v>42911</v>
          </cell>
          <cell r="F973">
            <v>42</v>
          </cell>
          <cell r="G973" t="str">
            <v>Klosterneuburg</v>
          </cell>
          <cell r="H973" t="str">
            <v>Österr</v>
          </cell>
          <cell r="I973" t="str">
            <v>GIGLMARK</v>
          </cell>
          <cell r="K973">
            <v>4863</v>
          </cell>
          <cell r="N973" t="str">
            <v>I</v>
          </cell>
          <cell r="O973" t="str">
            <v>VÖE</v>
          </cell>
          <cell r="P973" t="str">
            <v>VÖE</v>
          </cell>
          <cell r="Q973" t="str">
            <v>I</v>
          </cell>
          <cell r="R973" t="str">
            <v>VÖE</v>
          </cell>
          <cell r="S973" t="str">
            <v>VÖE</v>
          </cell>
        </row>
        <row r="974">
          <cell r="A974">
            <v>960</v>
          </cell>
          <cell r="B974" t="str">
            <v>Fassl Peter</v>
          </cell>
          <cell r="C974" t="str">
            <v>M</v>
          </cell>
          <cell r="D974">
            <v>33572</v>
          </cell>
          <cell r="E974">
            <v>43069</v>
          </cell>
          <cell r="F974">
            <v>26</v>
          </cell>
          <cell r="G974" t="str">
            <v>Klosterneuburg</v>
          </cell>
          <cell r="H974" t="str">
            <v>Österr</v>
          </cell>
          <cell r="I974" t="str">
            <v>FASSLPETE</v>
          </cell>
          <cell r="K974">
            <v>4452</v>
          </cell>
          <cell r="N974" t="str">
            <v>I</v>
          </cell>
          <cell r="O974" t="str">
            <v>KLO</v>
          </cell>
          <cell r="P974" t="str">
            <v>KLO</v>
          </cell>
          <cell r="Q974" t="str">
            <v>I</v>
          </cell>
          <cell r="R974" t="str">
            <v>KLO</v>
          </cell>
          <cell r="S974" t="str">
            <v>KLO</v>
          </cell>
        </row>
        <row r="975">
          <cell r="A975">
            <v>961</v>
          </cell>
          <cell r="B975" t="str">
            <v>Asik Teoman</v>
          </cell>
          <cell r="C975" t="str">
            <v>M</v>
          </cell>
          <cell r="D975">
            <v>31810</v>
          </cell>
          <cell r="E975">
            <v>42768</v>
          </cell>
          <cell r="F975">
            <v>30</v>
          </cell>
          <cell r="G975" t="str">
            <v>Wien</v>
          </cell>
          <cell r="H975" t="str">
            <v>Österr</v>
          </cell>
          <cell r="I975" t="str">
            <v>ASIKTEOM</v>
          </cell>
          <cell r="K975">
            <v>4861</v>
          </cell>
          <cell r="N975" t="str">
            <v>I</v>
          </cell>
          <cell r="O975" t="str">
            <v>PSV</v>
          </cell>
          <cell r="P975" t="str">
            <v>PSV</v>
          </cell>
          <cell r="Q975" t="str">
            <v>I</v>
          </cell>
          <cell r="R975" t="str">
            <v>PSV</v>
          </cell>
          <cell r="S975" t="str">
            <v>PSV</v>
          </cell>
        </row>
        <row r="976">
          <cell r="A976">
            <v>962</v>
          </cell>
          <cell r="B976" t="str">
            <v>Hrdlicka Christoph</v>
          </cell>
          <cell r="C976" t="str">
            <v>M</v>
          </cell>
          <cell r="D976">
            <v>31110</v>
          </cell>
          <cell r="E976">
            <v>42798</v>
          </cell>
          <cell r="F976">
            <v>32</v>
          </cell>
          <cell r="G976" t="str">
            <v>Wien</v>
          </cell>
          <cell r="H976" t="str">
            <v>Österr</v>
          </cell>
          <cell r="I976" t="str">
            <v>HRDLICHRI</v>
          </cell>
          <cell r="K976">
            <v>4864</v>
          </cell>
          <cell r="N976" t="str">
            <v>I</v>
          </cell>
          <cell r="O976" t="str">
            <v>BRU</v>
          </cell>
          <cell r="P976" t="str">
            <v>BRU</v>
          </cell>
          <cell r="Q976" t="str">
            <v>I</v>
          </cell>
          <cell r="R976" t="str">
            <v>BRU</v>
          </cell>
          <cell r="S976" t="str">
            <v>BRU</v>
          </cell>
        </row>
        <row r="977">
          <cell r="A977">
            <v>963</v>
          </cell>
          <cell r="B977" t="str">
            <v>Jöbstl Alexander</v>
          </cell>
          <cell r="C977" t="str">
            <v>M</v>
          </cell>
          <cell r="D977">
            <v>38802</v>
          </cell>
          <cell r="E977">
            <v>42820</v>
          </cell>
          <cell r="F977">
            <v>11</v>
          </cell>
          <cell r="G977" t="str">
            <v>Graz</v>
          </cell>
          <cell r="H977" t="str">
            <v>Österr</v>
          </cell>
          <cell r="I977" t="str">
            <v>JÖBSTALEX</v>
          </cell>
          <cell r="J977" t="str">
            <v>M488</v>
          </cell>
          <cell r="N977" t="str">
            <v>I</v>
          </cell>
          <cell r="O977" t="str">
            <v>FEL</v>
          </cell>
          <cell r="P977" t="str">
            <v>FEL</v>
          </cell>
          <cell r="Q977" t="str">
            <v>I</v>
          </cell>
          <cell r="R977" t="str">
            <v>FEL</v>
          </cell>
          <cell r="S977" t="str">
            <v>FEL</v>
          </cell>
        </row>
        <row r="978">
          <cell r="A978">
            <v>964</v>
          </cell>
          <cell r="B978" t="str">
            <v>Gallistl Nadine</v>
          </cell>
          <cell r="C978" t="str">
            <v>W</v>
          </cell>
          <cell r="D978">
            <v>35993</v>
          </cell>
          <cell r="E978">
            <v>42933</v>
          </cell>
          <cell r="F978">
            <v>19</v>
          </cell>
          <cell r="G978" t="str">
            <v>Melk</v>
          </cell>
          <cell r="H978" t="str">
            <v>Österr</v>
          </cell>
          <cell r="I978" t="str">
            <v>GALLINADI</v>
          </cell>
          <cell r="K978">
            <v>4865</v>
          </cell>
          <cell r="N978" t="str">
            <v>I</v>
          </cell>
          <cell r="O978" t="str">
            <v>LOO</v>
          </cell>
          <cell r="P978" t="str">
            <v>LOO</v>
          </cell>
          <cell r="Q978" t="str">
            <v>I</v>
          </cell>
          <cell r="R978" t="str">
            <v>LOO</v>
          </cell>
          <cell r="S978" t="str">
            <v>LOO</v>
          </cell>
        </row>
        <row r="979">
          <cell r="A979">
            <v>965</v>
          </cell>
          <cell r="B979" t="str">
            <v>Lehner Larissa</v>
          </cell>
          <cell r="C979" t="str">
            <v>W</v>
          </cell>
          <cell r="D979">
            <v>36890</v>
          </cell>
          <cell r="E979">
            <v>42734</v>
          </cell>
          <cell r="F979">
            <v>16</v>
          </cell>
          <cell r="G979" t="str">
            <v>Wels</v>
          </cell>
          <cell r="H979" t="str">
            <v>Österr</v>
          </cell>
          <cell r="I979" t="str">
            <v>LEHNELARI</v>
          </cell>
          <cell r="K979">
            <v>4866</v>
          </cell>
          <cell r="N979" t="str">
            <v>I</v>
          </cell>
          <cell r="O979" t="str">
            <v>WEL</v>
          </cell>
          <cell r="P979" t="str">
            <v>WEL</v>
          </cell>
          <cell r="Q979" t="str">
            <v>I</v>
          </cell>
          <cell r="R979" t="str">
            <v>WEL</v>
          </cell>
          <cell r="S979" t="str">
            <v>WEL</v>
          </cell>
        </row>
        <row r="980">
          <cell r="A980">
            <v>966</v>
          </cell>
          <cell r="B980" t="str">
            <v>Janisch Manuel</v>
          </cell>
          <cell r="C980" t="str">
            <v>M</v>
          </cell>
          <cell r="D980">
            <v>37546</v>
          </cell>
          <cell r="E980">
            <v>43025</v>
          </cell>
          <cell r="F980">
            <v>15</v>
          </cell>
          <cell r="G980" t="str">
            <v>Hall in Tirol</v>
          </cell>
          <cell r="H980" t="str">
            <v>Österr</v>
          </cell>
          <cell r="I980" t="str">
            <v>JANISMANU</v>
          </cell>
          <cell r="J980" t="str">
            <v>M489</v>
          </cell>
          <cell r="N980" t="str">
            <v>I</v>
          </cell>
          <cell r="O980" t="str">
            <v>RUM</v>
          </cell>
          <cell r="P980" t="str">
            <v>RUM</v>
          </cell>
          <cell r="Q980" t="str">
            <v>I</v>
          </cell>
          <cell r="R980" t="str">
            <v>RUM</v>
          </cell>
          <cell r="S980" t="str">
            <v>RUM</v>
          </cell>
        </row>
        <row r="981">
          <cell r="A981">
            <v>967</v>
          </cell>
          <cell r="B981" t="str">
            <v>Sochovsky Stefan</v>
          </cell>
          <cell r="C981" t="str">
            <v>M</v>
          </cell>
          <cell r="D981">
            <v>35166</v>
          </cell>
          <cell r="E981">
            <v>42836</v>
          </cell>
          <cell r="F981">
            <v>21</v>
          </cell>
          <cell r="G981" t="str">
            <v>Wien</v>
          </cell>
          <cell r="H981" t="str">
            <v>Österr</v>
          </cell>
          <cell r="I981" t="str">
            <v>SOCHOSTEF</v>
          </cell>
          <cell r="K981">
            <v>4867</v>
          </cell>
          <cell r="N981" t="str">
            <v>I</v>
          </cell>
          <cell r="O981" t="str">
            <v>KLO</v>
          </cell>
          <cell r="P981" t="str">
            <v>KLO</v>
          </cell>
          <cell r="Q981" t="str">
            <v>I</v>
          </cell>
          <cell r="R981" t="str">
            <v>KLO</v>
          </cell>
          <cell r="S981" t="str">
            <v>KLO</v>
          </cell>
        </row>
        <row r="982">
          <cell r="A982">
            <v>968</v>
          </cell>
          <cell r="B982" t="str">
            <v>Kastner Boris</v>
          </cell>
          <cell r="C982" t="str">
            <v>M</v>
          </cell>
          <cell r="D982">
            <v>30222</v>
          </cell>
          <cell r="E982">
            <v>43006</v>
          </cell>
          <cell r="F982">
            <v>35</v>
          </cell>
          <cell r="G982" t="str">
            <v>Kuchl</v>
          </cell>
          <cell r="H982" t="str">
            <v>Österr</v>
          </cell>
          <cell r="I982" t="str">
            <v>KASTNBORI</v>
          </cell>
          <cell r="K982">
            <v>4869</v>
          </cell>
          <cell r="N982" t="str">
            <v>I</v>
          </cell>
          <cell r="O982" t="str">
            <v>SBG</v>
          </cell>
          <cell r="P982" t="str">
            <v>SBG</v>
          </cell>
          <cell r="Q982" t="str">
            <v>I</v>
          </cell>
          <cell r="R982" t="str">
            <v>SBG</v>
          </cell>
          <cell r="S982" t="str">
            <v>SBG</v>
          </cell>
        </row>
        <row r="983">
          <cell r="A983">
            <v>969</v>
          </cell>
          <cell r="B983" t="str">
            <v>Gross Thomas</v>
          </cell>
          <cell r="C983" t="str">
            <v>M</v>
          </cell>
          <cell r="D983">
            <v>30833</v>
          </cell>
          <cell r="E983">
            <v>42886</v>
          </cell>
          <cell r="F983">
            <v>33</v>
          </cell>
          <cell r="G983" t="str">
            <v>Oberpullendorf</v>
          </cell>
          <cell r="H983" t="str">
            <v>Österr</v>
          </cell>
          <cell r="I983" t="str">
            <v>GROSSTHOM</v>
          </cell>
          <cell r="K983">
            <v>4871</v>
          </cell>
          <cell r="N983" t="str">
            <v>I</v>
          </cell>
          <cell r="O983" t="str">
            <v>LEO</v>
          </cell>
          <cell r="P983" t="str">
            <v>LEO</v>
          </cell>
          <cell r="Q983" t="str">
            <v>I</v>
          </cell>
          <cell r="R983" t="str">
            <v>LEO</v>
          </cell>
          <cell r="S983" t="str">
            <v>LEO</v>
          </cell>
        </row>
        <row r="984">
          <cell r="A984">
            <v>970</v>
          </cell>
          <cell r="B984" t="str">
            <v>Hrdlicka Andrea</v>
          </cell>
          <cell r="C984" t="str">
            <v>W</v>
          </cell>
          <cell r="D984">
            <v>30981</v>
          </cell>
          <cell r="E984">
            <v>43034</v>
          </cell>
          <cell r="F984">
            <v>33</v>
          </cell>
          <cell r="G984" t="str">
            <v>Mödling</v>
          </cell>
          <cell r="H984" t="str">
            <v>Österr</v>
          </cell>
          <cell r="I984" t="str">
            <v>HRDLIANDR</v>
          </cell>
          <cell r="K984">
            <v>4873</v>
          </cell>
          <cell r="N984" t="str">
            <v>I</v>
          </cell>
          <cell r="O984" t="str">
            <v>BRU</v>
          </cell>
          <cell r="P984" t="str">
            <v>BRU</v>
          </cell>
          <cell r="Q984" t="str">
            <v>I</v>
          </cell>
          <cell r="R984" t="str">
            <v>BRU</v>
          </cell>
          <cell r="S984" t="str">
            <v>BRU</v>
          </cell>
        </row>
        <row r="985">
          <cell r="A985">
            <v>971</v>
          </cell>
          <cell r="B985" t="str">
            <v>Sparoutz Philipp</v>
          </cell>
          <cell r="C985" t="str">
            <v>M</v>
          </cell>
          <cell r="D985">
            <v>32826</v>
          </cell>
          <cell r="E985">
            <v>43053</v>
          </cell>
          <cell r="F985">
            <v>28</v>
          </cell>
          <cell r="G985" t="str">
            <v>Deutschlandsberg</v>
          </cell>
          <cell r="H985" t="str">
            <v>Österr</v>
          </cell>
          <cell r="I985" t="str">
            <v>SPAROPHIL</v>
          </cell>
          <cell r="K985">
            <v>4872</v>
          </cell>
          <cell r="N985" t="str">
            <v>I</v>
          </cell>
          <cell r="O985" t="str">
            <v>SBG</v>
          </cell>
          <cell r="P985" t="str">
            <v>SBG</v>
          </cell>
          <cell r="Q985" t="str">
            <v>I</v>
          </cell>
          <cell r="R985" t="str">
            <v>SBG</v>
          </cell>
          <cell r="S985" t="str">
            <v>SBG</v>
          </cell>
        </row>
        <row r="986">
          <cell r="A986">
            <v>972</v>
          </cell>
          <cell r="B986" t="str">
            <v>Likaj Ilirjan</v>
          </cell>
          <cell r="C986" t="str">
            <v>M</v>
          </cell>
          <cell r="D986">
            <v>23465</v>
          </cell>
          <cell r="E986">
            <v>42823</v>
          </cell>
          <cell r="F986">
            <v>53</v>
          </cell>
          <cell r="G986" t="str">
            <v>Tirana</v>
          </cell>
          <cell r="H986" t="str">
            <v>Österr</v>
          </cell>
          <cell r="I986" t="str">
            <v>LIKAJILIR</v>
          </cell>
          <cell r="K986">
            <v>4870</v>
          </cell>
          <cell r="N986" t="str">
            <v>I</v>
          </cell>
          <cell r="O986" t="str">
            <v>POL</v>
          </cell>
          <cell r="P986" t="str">
            <v>POL</v>
          </cell>
          <cell r="Q986" t="str">
            <v>I</v>
          </cell>
          <cell r="R986" t="str">
            <v>POL</v>
          </cell>
          <cell r="S986" t="str">
            <v>POL</v>
          </cell>
        </row>
        <row r="987">
          <cell r="A987">
            <v>973</v>
          </cell>
          <cell r="B987" t="str">
            <v>Bernhaupt Patricia</v>
          </cell>
          <cell r="C987" t="str">
            <v>W</v>
          </cell>
          <cell r="D987">
            <v>33408</v>
          </cell>
          <cell r="E987">
            <v>42905</v>
          </cell>
          <cell r="F987">
            <v>26</v>
          </cell>
          <cell r="G987" t="str">
            <v>Stockerau</v>
          </cell>
          <cell r="H987" t="str">
            <v>Österr</v>
          </cell>
          <cell r="I987" t="str">
            <v>BERNHPATR</v>
          </cell>
          <cell r="K987">
            <v>4879</v>
          </cell>
          <cell r="N987" t="str">
            <v>I</v>
          </cell>
          <cell r="O987" t="str">
            <v>GIC</v>
          </cell>
          <cell r="P987" t="str">
            <v>GIC</v>
          </cell>
          <cell r="Q987" t="str">
            <v>I</v>
          </cell>
          <cell r="R987" t="str">
            <v>GIC</v>
          </cell>
          <cell r="S987" t="str">
            <v>GIC</v>
          </cell>
        </row>
        <row r="988">
          <cell r="A988">
            <v>974</v>
          </cell>
          <cell r="B988" t="str">
            <v>Wallner Nicolas</v>
          </cell>
          <cell r="C988" t="str">
            <v>M</v>
          </cell>
          <cell r="D988">
            <v>33970</v>
          </cell>
          <cell r="E988">
            <v>42736</v>
          </cell>
          <cell r="F988">
            <v>24</v>
          </cell>
          <cell r="G988" t="str">
            <v>Wien</v>
          </cell>
          <cell r="H988" t="str">
            <v>Österr</v>
          </cell>
          <cell r="I988" t="str">
            <v>WALLNNICO</v>
          </cell>
          <cell r="K988">
            <v>4880</v>
          </cell>
          <cell r="N988" t="str">
            <v>I</v>
          </cell>
          <cell r="O988" t="str">
            <v>GIC</v>
          </cell>
          <cell r="P988" t="str">
            <v>GIC</v>
          </cell>
          <cell r="Q988" t="str">
            <v>I</v>
          </cell>
          <cell r="R988" t="str">
            <v>GIC</v>
          </cell>
          <cell r="S988" t="str">
            <v>GIC</v>
          </cell>
        </row>
        <row r="989">
          <cell r="A989">
            <v>975</v>
          </cell>
          <cell r="B989" t="str">
            <v>Wolf Maximilian</v>
          </cell>
          <cell r="C989" t="str">
            <v>M</v>
          </cell>
          <cell r="D989">
            <v>34326</v>
          </cell>
          <cell r="E989">
            <v>42727</v>
          </cell>
          <cell r="F989">
            <v>23</v>
          </cell>
          <cell r="G989" t="str">
            <v>Tulln</v>
          </cell>
          <cell r="H989" t="str">
            <v>Österr</v>
          </cell>
          <cell r="I989" t="str">
            <v>WOLFMAXI</v>
          </cell>
          <cell r="K989">
            <v>4881</v>
          </cell>
          <cell r="N989" t="str">
            <v>I</v>
          </cell>
          <cell r="O989" t="str">
            <v>GIC</v>
          </cell>
          <cell r="P989" t="str">
            <v>HAR</v>
          </cell>
          <cell r="Q989" t="str">
            <v>I</v>
          </cell>
          <cell r="R989" t="str">
            <v>GIC</v>
          </cell>
          <cell r="S989" t="str">
            <v>GIC</v>
          </cell>
        </row>
        <row r="990">
          <cell r="A990">
            <v>976</v>
          </cell>
          <cell r="B990" t="str">
            <v>Zaufl Manuel</v>
          </cell>
          <cell r="C990" t="str">
            <v>M</v>
          </cell>
          <cell r="D990">
            <v>33309</v>
          </cell>
          <cell r="E990">
            <v>42806</v>
          </cell>
          <cell r="F990">
            <v>26</v>
          </cell>
          <cell r="G990" t="str">
            <v>Wien</v>
          </cell>
          <cell r="H990" t="str">
            <v>Österr</v>
          </cell>
          <cell r="I990" t="str">
            <v>ZAUFLMANU</v>
          </cell>
          <cell r="K990">
            <v>4882</v>
          </cell>
          <cell r="N990" t="str">
            <v>I</v>
          </cell>
          <cell r="O990" t="str">
            <v>GIC</v>
          </cell>
          <cell r="P990" t="str">
            <v>HAR</v>
          </cell>
          <cell r="Q990" t="str">
            <v>I</v>
          </cell>
          <cell r="R990" t="str">
            <v>GIC</v>
          </cell>
          <cell r="S990" t="str">
            <v>GIC</v>
          </cell>
        </row>
        <row r="991">
          <cell r="A991">
            <v>977</v>
          </cell>
          <cell r="B991" t="str">
            <v>Laimer Gerhard</v>
          </cell>
          <cell r="C991" t="str">
            <v>M</v>
          </cell>
          <cell r="D991">
            <v>35132</v>
          </cell>
          <cell r="E991">
            <v>42802</v>
          </cell>
          <cell r="F991">
            <v>21</v>
          </cell>
          <cell r="G991" t="str">
            <v>Bad Ischl</v>
          </cell>
          <cell r="H991" t="str">
            <v>Österr</v>
          </cell>
          <cell r="I991" t="str">
            <v>LAIMEGERH</v>
          </cell>
          <cell r="K991">
            <v>4877</v>
          </cell>
          <cell r="N991" t="str">
            <v>I</v>
          </cell>
          <cell r="O991" t="str">
            <v>LCH</v>
          </cell>
          <cell r="P991" t="str">
            <v>LCH</v>
          </cell>
          <cell r="Q991" t="str">
            <v>I</v>
          </cell>
          <cell r="R991" t="str">
            <v>LCH</v>
          </cell>
          <cell r="S991" t="str">
            <v>LCH</v>
          </cell>
        </row>
        <row r="992">
          <cell r="A992">
            <v>978</v>
          </cell>
          <cell r="B992" t="str">
            <v>Koller Thomas</v>
          </cell>
          <cell r="C992" t="str">
            <v>M</v>
          </cell>
          <cell r="D992">
            <v>32333</v>
          </cell>
          <cell r="E992">
            <v>42925</v>
          </cell>
          <cell r="F992">
            <v>29</v>
          </cell>
          <cell r="G992" t="str">
            <v>Vöcklabruck</v>
          </cell>
          <cell r="H992" t="str">
            <v>Österr</v>
          </cell>
          <cell r="I992" t="str">
            <v>KOLLETHOM</v>
          </cell>
          <cell r="K992">
            <v>4875</v>
          </cell>
          <cell r="N992" t="str">
            <v>I</v>
          </cell>
          <cell r="O992" t="str">
            <v>VÖCK</v>
          </cell>
          <cell r="P992" t="str">
            <v>RAN</v>
          </cell>
          <cell r="Q992" t="str">
            <v>I</v>
          </cell>
          <cell r="R992" t="str">
            <v>VÖCK</v>
          </cell>
          <cell r="S992" t="str">
            <v>VÖCK</v>
          </cell>
        </row>
        <row r="993">
          <cell r="A993">
            <v>979</v>
          </cell>
          <cell r="B993" t="str">
            <v>Lugmayr Friedrich</v>
          </cell>
          <cell r="C993" t="str">
            <v>M</v>
          </cell>
          <cell r="D993">
            <v>33400</v>
          </cell>
          <cell r="E993">
            <v>42897</v>
          </cell>
          <cell r="F993">
            <v>26</v>
          </cell>
          <cell r="G993" t="str">
            <v>Vöcklabruck</v>
          </cell>
          <cell r="H993" t="str">
            <v>Österr</v>
          </cell>
          <cell r="I993" t="str">
            <v>LUGMAFRIE</v>
          </cell>
          <cell r="K993">
            <v>4876</v>
          </cell>
          <cell r="N993" t="str">
            <v>I</v>
          </cell>
          <cell r="O993" t="str">
            <v>VÖCK</v>
          </cell>
          <cell r="P993" t="str">
            <v>VÖCK</v>
          </cell>
          <cell r="Q993" t="str">
            <v>I</v>
          </cell>
          <cell r="R993" t="str">
            <v>VÖCK</v>
          </cell>
          <cell r="S993" t="str">
            <v>VÖCK</v>
          </cell>
        </row>
        <row r="994">
          <cell r="A994">
            <v>980</v>
          </cell>
          <cell r="B994" t="str">
            <v>Höfer Kilian</v>
          </cell>
          <cell r="C994" t="str">
            <v>M</v>
          </cell>
          <cell r="D994">
            <v>32361</v>
          </cell>
          <cell r="E994">
            <v>42953</v>
          </cell>
          <cell r="F994">
            <v>29</v>
          </cell>
          <cell r="G994" t="str">
            <v>Linz</v>
          </cell>
          <cell r="H994" t="str">
            <v>Österr</v>
          </cell>
          <cell r="I994" t="str">
            <v>HÖFERKILI</v>
          </cell>
          <cell r="K994">
            <v>4878</v>
          </cell>
          <cell r="N994" t="str">
            <v>I</v>
          </cell>
          <cell r="O994" t="str">
            <v>VÖE</v>
          </cell>
          <cell r="P994" t="str">
            <v>VÖE</v>
          </cell>
          <cell r="Q994" t="str">
            <v>I</v>
          </cell>
          <cell r="R994" t="str">
            <v>VÖE</v>
          </cell>
          <cell r="S994" t="str">
            <v>VÖE</v>
          </cell>
        </row>
        <row r="995">
          <cell r="A995">
            <v>981</v>
          </cell>
          <cell r="B995" t="str">
            <v>Jungreitmayr Sonja</v>
          </cell>
          <cell r="C995" t="str">
            <v>W</v>
          </cell>
          <cell r="D995">
            <v>28751</v>
          </cell>
          <cell r="E995">
            <v>42996</v>
          </cell>
          <cell r="F995">
            <v>39</v>
          </cell>
          <cell r="G995" t="str">
            <v>Wels</v>
          </cell>
          <cell r="H995" t="str">
            <v>Österr   </v>
          </cell>
          <cell r="I995" t="str">
            <v>JUNGRSONJ</v>
          </cell>
          <cell r="K995">
            <v>4884</v>
          </cell>
          <cell r="N995" t="str">
            <v>I</v>
          </cell>
          <cell r="O995" t="str">
            <v>SBG</v>
          </cell>
          <cell r="P995" t="str">
            <v>SBG</v>
          </cell>
          <cell r="Q995" t="str">
            <v>I</v>
          </cell>
          <cell r="R995" t="str">
            <v>SBG</v>
          </cell>
          <cell r="S995" t="str">
            <v>SBG</v>
          </cell>
        </row>
        <row r="996">
          <cell r="A996">
            <v>982</v>
          </cell>
          <cell r="B996" t="str">
            <v>Kment Klaus</v>
          </cell>
          <cell r="C996" t="str">
            <v>M</v>
          </cell>
          <cell r="D996">
            <v>23234</v>
          </cell>
          <cell r="E996">
            <v>42958</v>
          </cell>
          <cell r="F996">
            <v>54</v>
          </cell>
          <cell r="G996" t="str">
            <v>Wien</v>
          </cell>
          <cell r="H996" t="str">
            <v>Österr  </v>
          </cell>
          <cell r="I996" t="str">
            <v>KMENTKLAU</v>
          </cell>
          <cell r="K996">
            <v>4874</v>
          </cell>
          <cell r="N996" t="str">
            <v>I</v>
          </cell>
          <cell r="O996" t="str">
            <v>NW</v>
          </cell>
          <cell r="P996" t="str">
            <v>NW </v>
          </cell>
          <cell r="Q996" t="str">
            <v>I</v>
          </cell>
          <cell r="R996" t="str">
            <v>NW</v>
          </cell>
          <cell r="S996" t="str">
            <v>NW </v>
          </cell>
        </row>
        <row r="997">
          <cell r="A997">
            <v>983</v>
          </cell>
          <cell r="B997" t="str">
            <v>Hauer Richard</v>
          </cell>
          <cell r="C997" t="str">
            <v>M</v>
          </cell>
          <cell r="D997">
            <v>29833</v>
          </cell>
          <cell r="E997">
            <v>42982</v>
          </cell>
          <cell r="F997">
            <v>36</v>
          </cell>
          <cell r="G997" t="str">
            <v>Wien</v>
          </cell>
          <cell r="H997" t="str">
            <v>Österr</v>
          </cell>
          <cell r="I997" t="str">
            <v>HAUERRICH</v>
          </cell>
          <cell r="K997">
            <v>4883</v>
          </cell>
          <cell r="N997" t="str">
            <v>I</v>
          </cell>
          <cell r="O997" t="str">
            <v>PSV</v>
          </cell>
          <cell r="P997" t="str">
            <v>PSV</v>
          </cell>
          <cell r="Q997" t="str">
            <v>I</v>
          </cell>
          <cell r="R997" t="str">
            <v>PSV</v>
          </cell>
          <cell r="S997" t="str">
            <v>PSV</v>
          </cell>
        </row>
        <row r="998">
          <cell r="A998">
            <v>984</v>
          </cell>
          <cell r="B998" t="str">
            <v>Jung Martin</v>
          </cell>
          <cell r="C998" t="str">
            <v>M</v>
          </cell>
          <cell r="D998">
            <v>31717</v>
          </cell>
          <cell r="E998">
            <v>43040</v>
          </cell>
          <cell r="F998">
            <v>31</v>
          </cell>
          <cell r="G998" t="str">
            <v>Graz</v>
          </cell>
          <cell r="H998" t="str">
            <v>Österr</v>
          </cell>
          <cell r="I998" t="str">
            <v>JUNGMART</v>
          </cell>
          <cell r="K998">
            <v>4887</v>
          </cell>
          <cell r="N998" t="str">
            <v>I</v>
          </cell>
          <cell r="O998" t="str">
            <v>FEL</v>
          </cell>
          <cell r="P998" t="str">
            <v>FEL</v>
          </cell>
          <cell r="Q998" t="str">
            <v>I</v>
          </cell>
          <cell r="R998" t="str">
            <v>FEL</v>
          </cell>
          <cell r="S998" t="str">
            <v>FEL</v>
          </cell>
        </row>
        <row r="999">
          <cell r="A999">
            <v>985</v>
          </cell>
          <cell r="B999" t="str">
            <v>Grammer Daniel</v>
          </cell>
          <cell r="C999" t="str">
            <v>M</v>
          </cell>
          <cell r="D999">
            <v>32100</v>
          </cell>
          <cell r="E999">
            <v>43058</v>
          </cell>
          <cell r="F999">
            <v>30</v>
          </cell>
          <cell r="G999" t="str">
            <v>Wien</v>
          </cell>
          <cell r="H999" t="str">
            <v>Österr   </v>
          </cell>
          <cell r="I999" t="str">
            <v>GRAMMDANI</v>
          </cell>
          <cell r="K999">
            <v>4888</v>
          </cell>
          <cell r="N999" t="str">
            <v>I</v>
          </cell>
          <cell r="O999" t="str">
            <v>VÖD</v>
          </cell>
          <cell r="P999" t="str">
            <v>VÖD</v>
          </cell>
          <cell r="Q999" t="str">
            <v>I</v>
          </cell>
          <cell r="R999" t="str">
            <v>VÖD</v>
          </cell>
          <cell r="S999" t="str">
            <v>VÖD</v>
          </cell>
        </row>
        <row r="1000">
          <cell r="A1000">
            <v>986</v>
          </cell>
          <cell r="B1000" t="str">
            <v>Hütter Alexander</v>
          </cell>
          <cell r="C1000" t="str">
            <v>M</v>
          </cell>
          <cell r="D1000">
            <v>30948</v>
          </cell>
          <cell r="E1000">
            <v>43001</v>
          </cell>
          <cell r="F1000">
            <v>33</v>
          </cell>
          <cell r="G1000" t="str">
            <v>Bad Ischl</v>
          </cell>
          <cell r="H1000" t="str">
            <v>Österr</v>
          </cell>
          <cell r="I1000" t="str">
            <v>HÜTTEALEX</v>
          </cell>
          <cell r="K1000">
            <v>4886</v>
          </cell>
          <cell r="N1000" t="str">
            <v>I</v>
          </cell>
          <cell r="O1000" t="str">
            <v>WEL</v>
          </cell>
          <cell r="P1000" t="str">
            <v>WEL</v>
          </cell>
          <cell r="Q1000" t="str">
            <v>I</v>
          </cell>
          <cell r="R1000" t="str">
            <v>WEL</v>
          </cell>
          <cell r="S1000" t="str">
            <v>WEL</v>
          </cell>
        </row>
        <row r="1001">
          <cell r="A1001">
            <v>987</v>
          </cell>
          <cell r="B1001" t="str">
            <v>Pichler Markus</v>
          </cell>
          <cell r="C1001" t="str">
            <v>M</v>
          </cell>
          <cell r="D1001">
            <v>28305</v>
          </cell>
          <cell r="E1001">
            <v>42915</v>
          </cell>
          <cell r="F1001">
            <v>40</v>
          </cell>
          <cell r="G1001" t="str">
            <v>Wels</v>
          </cell>
          <cell r="H1001" t="str">
            <v>Österr</v>
          </cell>
          <cell r="I1001" t="str">
            <v>PICHLMARK</v>
          </cell>
          <cell r="K1001">
            <v>4868</v>
          </cell>
          <cell r="N1001" t="str">
            <v>I</v>
          </cell>
          <cell r="O1001" t="str">
            <v>SBG</v>
          </cell>
          <cell r="P1001" t="str">
            <v>SBG</v>
          </cell>
          <cell r="Q1001" t="str">
            <v>I</v>
          </cell>
          <cell r="R1001" t="str">
            <v>SBG</v>
          </cell>
          <cell r="S1001" t="str">
            <v>SBG</v>
          </cell>
        </row>
        <row r="1002">
          <cell r="A1002">
            <v>988</v>
          </cell>
          <cell r="B1002" t="str">
            <v>Kotil Jasmin</v>
          </cell>
          <cell r="C1002" t="str">
            <v>W</v>
          </cell>
          <cell r="D1002">
            <v>34402</v>
          </cell>
          <cell r="E1002">
            <v>42803</v>
          </cell>
          <cell r="F1002">
            <v>23</v>
          </cell>
          <cell r="G1002" t="str">
            <v>Wien</v>
          </cell>
          <cell r="H1002" t="str">
            <v>Österr</v>
          </cell>
          <cell r="I1002" t="str">
            <v>KOTILJASM</v>
          </cell>
          <cell r="K1002">
            <v>4885</v>
          </cell>
          <cell r="N1002" t="str">
            <v>I</v>
          </cell>
          <cell r="O1002" t="str">
            <v>LEO</v>
          </cell>
          <cell r="P1002" t="str">
            <v>LEO</v>
          </cell>
          <cell r="Q1002" t="str">
            <v>I</v>
          </cell>
          <cell r="R1002" t="str">
            <v>LEO</v>
          </cell>
          <cell r="S1002" t="str">
            <v>LEO</v>
          </cell>
        </row>
        <row r="1003">
          <cell r="A1003">
            <v>989</v>
          </cell>
          <cell r="B1003" t="str">
            <v>Wieshaupt Moritz</v>
          </cell>
          <cell r="C1003" t="str">
            <v>M</v>
          </cell>
          <cell r="D1003">
            <v>37894</v>
          </cell>
          <cell r="E1003">
            <v>43008</v>
          </cell>
          <cell r="F1003">
            <v>14</v>
          </cell>
          <cell r="I1003" t="str">
            <v>WIESHMORI</v>
          </cell>
          <cell r="N1003" t="str">
            <v>I</v>
          </cell>
          <cell r="O1003" t="str">
            <v>LAL</v>
          </cell>
          <cell r="P1003" t="str">
            <v>LAL</v>
          </cell>
          <cell r="Q1003" t="str">
            <v>I</v>
          </cell>
          <cell r="R1003" t="str">
            <v>LAL</v>
          </cell>
          <cell r="S1003" t="str">
            <v>LAL</v>
          </cell>
        </row>
        <row r="1004">
          <cell r="A1004">
            <v>990</v>
          </cell>
          <cell r="B1004" t="str">
            <v>Binder Andreas</v>
          </cell>
          <cell r="C1004" t="str">
            <v>M</v>
          </cell>
          <cell r="D1004">
            <v>37831</v>
          </cell>
          <cell r="E1004">
            <v>42945</v>
          </cell>
          <cell r="F1004">
            <v>14</v>
          </cell>
          <cell r="I1004" t="str">
            <v>BINDEANDR</v>
          </cell>
          <cell r="N1004" t="str">
            <v>I</v>
          </cell>
          <cell r="O1004" t="str">
            <v>LAL</v>
          </cell>
          <cell r="P1004" t="str">
            <v>LAL</v>
          </cell>
          <cell r="Q1004" t="str">
            <v>I</v>
          </cell>
          <cell r="R1004" t="str">
            <v>LAL</v>
          </cell>
          <cell r="S1004" t="str">
            <v>LAL</v>
          </cell>
        </row>
        <row r="1005">
          <cell r="A1005">
            <v>991</v>
          </cell>
          <cell r="B1005" t="str">
            <v>Weber Stefan</v>
          </cell>
          <cell r="C1005" t="str">
            <v>M</v>
          </cell>
          <cell r="D1005">
            <v>37826</v>
          </cell>
          <cell r="E1005">
            <v>42940</v>
          </cell>
          <cell r="F1005">
            <v>14</v>
          </cell>
          <cell r="G1005" t="str">
            <v>Wien</v>
          </cell>
          <cell r="H1005" t="str">
            <v>Österreich</v>
          </cell>
          <cell r="I1005" t="str">
            <v>WEBERSTEF</v>
          </cell>
          <cell r="J1005" t="str">
            <v>M502</v>
          </cell>
          <cell r="N1005" t="str">
            <v>I</v>
          </cell>
          <cell r="O1005" t="str">
            <v>LAL</v>
          </cell>
          <cell r="P1005" t="str">
            <v>LAL</v>
          </cell>
          <cell r="Q1005" t="str">
            <v>I</v>
          </cell>
          <cell r="R1005" t="str">
            <v>LAL</v>
          </cell>
          <cell r="S1005" t="str">
            <v>LAL</v>
          </cell>
        </row>
        <row r="1006">
          <cell r="A1006">
            <v>992</v>
          </cell>
          <cell r="B1006" t="str">
            <v>Gsenger Antonia</v>
          </cell>
          <cell r="C1006" t="str">
            <v>W</v>
          </cell>
          <cell r="D1006">
            <v>38799</v>
          </cell>
          <cell r="E1006">
            <v>42817</v>
          </cell>
          <cell r="F1006">
            <v>11</v>
          </cell>
          <cell r="G1006" t="str">
            <v>Schladming</v>
          </cell>
          <cell r="H1006" t="str">
            <v>Österreich</v>
          </cell>
          <cell r="I1006" t="str">
            <v>GSENGANTO</v>
          </cell>
          <cell r="J1006" t="str">
            <v>W150</v>
          </cell>
          <cell r="N1006" t="str">
            <v>I</v>
          </cell>
          <cell r="O1006" t="str">
            <v>ÖBL</v>
          </cell>
          <cell r="P1006" t="str">
            <v>ÖBL</v>
          </cell>
          <cell r="Q1006" t="str">
            <v>I</v>
          </cell>
          <cell r="R1006" t="str">
            <v>ÖBL</v>
          </cell>
          <cell r="S1006" t="str">
            <v>ÖBL</v>
          </cell>
        </row>
        <row r="1007">
          <cell r="A1007">
            <v>993</v>
          </cell>
          <cell r="B1007" t="str">
            <v>Lämmerer Oliver</v>
          </cell>
          <cell r="C1007" t="str">
            <v>M</v>
          </cell>
          <cell r="D1007">
            <v>38325</v>
          </cell>
          <cell r="E1007">
            <v>43073</v>
          </cell>
          <cell r="F1007">
            <v>13</v>
          </cell>
          <cell r="G1007" t="str">
            <v>Rottenmann</v>
          </cell>
          <cell r="H1007" t="str">
            <v>Österreich</v>
          </cell>
          <cell r="I1007" t="str">
            <v>LÄMMEOLIV</v>
          </cell>
          <cell r="J1007" t="str">
            <v>M490</v>
          </cell>
          <cell r="N1007" t="str">
            <v>I</v>
          </cell>
          <cell r="O1007" t="str">
            <v>ÖBL</v>
          </cell>
          <cell r="P1007" t="str">
            <v>ÖBL</v>
          </cell>
          <cell r="Q1007" t="str">
            <v>I</v>
          </cell>
          <cell r="R1007" t="str">
            <v>ÖBL</v>
          </cell>
          <cell r="S1007" t="str">
            <v>ÖBL</v>
          </cell>
        </row>
        <row r="1008">
          <cell r="A1008">
            <v>994</v>
          </cell>
          <cell r="B1008" t="str">
            <v>Barth Florian</v>
          </cell>
          <cell r="C1008" t="str">
            <v>M</v>
          </cell>
          <cell r="D1008">
            <v>38505</v>
          </cell>
          <cell r="E1008">
            <v>42888</v>
          </cell>
          <cell r="F1008">
            <v>12</v>
          </cell>
          <cell r="I1008" t="str">
            <v>BARTHFLOR</v>
          </cell>
          <cell r="J1008" t="str">
            <v>M492</v>
          </cell>
          <cell r="N1008" t="str">
            <v>I</v>
          </cell>
          <cell r="O1008" t="str">
            <v>RUM</v>
          </cell>
          <cell r="P1008" t="str">
            <v>RUM</v>
          </cell>
          <cell r="Q1008" t="str">
            <v>I</v>
          </cell>
          <cell r="R1008" t="str">
            <v>RUM</v>
          </cell>
          <cell r="S1008" t="str">
            <v>RUM</v>
          </cell>
        </row>
        <row r="1009">
          <cell r="A1009">
            <v>995</v>
          </cell>
          <cell r="B1009" t="str">
            <v>Lamparter Anna</v>
          </cell>
          <cell r="C1009" t="str">
            <v>W</v>
          </cell>
          <cell r="D1009">
            <v>38077</v>
          </cell>
          <cell r="E1009">
            <v>42825</v>
          </cell>
          <cell r="F1009">
            <v>13</v>
          </cell>
          <cell r="I1009" t="str">
            <v>LAMPAANNA</v>
          </cell>
          <cell r="J1009" t="str">
            <v>W151</v>
          </cell>
          <cell r="N1009" t="str">
            <v>I</v>
          </cell>
          <cell r="O1009" t="str">
            <v>RUM</v>
          </cell>
          <cell r="P1009" t="str">
            <v>RUM</v>
          </cell>
          <cell r="Q1009" t="str">
            <v>I</v>
          </cell>
          <cell r="R1009" t="str">
            <v>RUM</v>
          </cell>
          <cell r="S1009" t="str">
            <v>RUM</v>
          </cell>
        </row>
        <row r="1010">
          <cell r="A1010">
            <v>996</v>
          </cell>
          <cell r="B1010" t="str">
            <v>Ostheimer Florian</v>
          </cell>
          <cell r="C1010" t="str">
            <v>M</v>
          </cell>
          <cell r="D1010">
            <v>38197</v>
          </cell>
          <cell r="E1010">
            <v>42945</v>
          </cell>
          <cell r="F1010">
            <v>13</v>
          </cell>
          <cell r="I1010" t="str">
            <v>OSTHEFLOR</v>
          </cell>
          <cell r="J1010" t="str">
            <v>M491</v>
          </cell>
          <cell r="N1010" t="str">
            <v>I</v>
          </cell>
          <cell r="O1010" t="str">
            <v>RUM</v>
          </cell>
          <cell r="P1010" t="str">
            <v>RUM</v>
          </cell>
          <cell r="Q1010" t="str">
            <v>I</v>
          </cell>
          <cell r="R1010" t="str">
            <v>RUM</v>
          </cell>
          <cell r="S1010" t="str">
            <v>RUM</v>
          </cell>
        </row>
        <row r="1011">
          <cell r="A1011">
            <v>997</v>
          </cell>
          <cell r="B1011" t="str">
            <v>Daudov Imran</v>
          </cell>
          <cell r="C1011" t="str">
            <v>M</v>
          </cell>
          <cell r="D1011">
            <v>34499</v>
          </cell>
          <cell r="E1011">
            <v>42900</v>
          </cell>
          <cell r="F1011">
            <v>23</v>
          </cell>
          <cell r="I1011" t="str">
            <v>DAUDOIMRA</v>
          </cell>
          <cell r="K1011">
            <v>4908</v>
          </cell>
          <cell r="N1011" t="str">
            <v>G</v>
          </cell>
          <cell r="O1011" t="str">
            <v>RUM</v>
          </cell>
          <cell r="P1011" t="str">
            <v>RUM</v>
          </cell>
          <cell r="Q1011" t="str">
            <v>G</v>
          </cell>
          <cell r="R1011" t="str">
            <v>RUM</v>
          </cell>
          <cell r="S1011" t="str">
            <v>RUM</v>
          </cell>
        </row>
        <row r="1012">
          <cell r="A1012">
            <v>998</v>
          </cell>
          <cell r="B1012" t="str">
            <v>Sauberer Birgit</v>
          </cell>
          <cell r="C1012" t="str">
            <v>W</v>
          </cell>
          <cell r="D1012">
            <v>32313</v>
          </cell>
          <cell r="E1012">
            <v>42905</v>
          </cell>
          <cell r="F1012">
            <v>29</v>
          </cell>
          <cell r="I1012" t="str">
            <v>SAUBEBIRG</v>
          </cell>
          <cell r="K1012">
            <v>4895</v>
          </cell>
          <cell r="N1012" t="str">
            <v>I</v>
          </cell>
          <cell r="O1012" t="str">
            <v>GIC</v>
          </cell>
          <cell r="P1012" t="str">
            <v>GIC</v>
          </cell>
          <cell r="Q1012" t="str">
            <v>I</v>
          </cell>
          <cell r="R1012" t="str">
            <v>GIC</v>
          </cell>
          <cell r="S1012" t="str">
            <v>GIC</v>
          </cell>
        </row>
        <row r="1013">
          <cell r="A1013">
            <v>999</v>
          </cell>
          <cell r="B1013" t="str">
            <v>Bohusch Karin</v>
          </cell>
          <cell r="C1013" t="str">
            <v>W</v>
          </cell>
          <cell r="D1013">
            <v>21716</v>
          </cell>
          <cell r="E1013">
            <v>42901</v>
          </cell>
          <cell r="F1013">
            <v>58</v>
          </cell>
          <cell r="G1013" t="str">
            <v>Berlin</v>
          </cell>
          <cell r="H1013" t="str">
            <v>Österr</v>
          </cell>
          <cell r="I1013" t="str">
            <v>BOHUSKARI</v>
          </cell>
          <cell r="K1013">
            <v>4894</v>
          </cell>
          <cell r="N1013" t="str">
            <v>I</v>
          </cell>
          <cell r="O1013" t="str">
            <v>BAD</v>
          </cell>
          <cell r="P1013" t="str">
            <v>BAD</v>
          </cell>
        </row>
        <row r="1014">
          <cell r="A1014">
            <v>1000</v>
          </cell>
          <cell r="B1014" t="str">
            <v>Kleinert Susanne</v>
          </cell>
          <cell r="C1014" t="str">
            <v>W</v>
          </cell>
          <cell r="D1014">
            <v>26689</v>
          </cell>
          <cell r="E1014">
            <v>42760</v>
          </cell>
          <cell r="F1014">
            <v>44</v>
          </cell>
          <cell r="I1014" t="str">
            <v>KLEINSUSA</v>
          </cell>
          <cell r="K1014">
            <v>4893</v>
          </cell>
          <cell r="N1014" t="str">
            <v>G</v>
          </cell>
          <cell r="O1014" t="str">
            <v>BAD</v>
          </cell>
          <cell r="P1014" t="str">
            <v>BAD</v>
          </cell>
        </row>
        <row r="1015">
          <cell r="A1015">
            <v>1001</v>
          </cell>
          <cell r="B1015" t="str">
            <v>Music Ensar</v>
          </cell>
          <cell r="C1015" t="str">
            <v>M</v>
          </cell>
          <cell r="D1015">
            <v>33237</v>
          </cell>
          <cell r="E1015">
            <v>42734</v>
          </cell>
          <cell r="F1015">
            <v>26</v>
          </cell>
          <cell r="G1015" t="str">
            <v>Sarajevo</v>
          </cell>
          <cell r="H1015" t="str">
            <v>Kroatien</v>
          </cell>
          <cell r="I1015" t="str">
            <v>MUSICENSA</v>
          </cell>
          <cell r="K1015">
            <v>4903</v>
          </cell>
          <cell r="N1015" t="str">
            <v>G</v>
          </cell>
          <cell r="O1015" t="str">
            <v>BAD</v>
          </cell>
          <cell r="P1015" t="str">
            <v>BAD</v>
          </cell>
        </row>
        <row r="1016">
          <cell r="A1016">
            <v>1002</v>
          </cell>
          <cell r="B1016" t="str">
            <v>Pfleger Melanie</v>
          </cell>
          <cell r="C1016" t="str">
            <v>W</v>
          </cell>
          <cell r="D1016">
            <v>33171</v>
          </cell>
          <cell r="E1016">
            <v>43033</v>
          </cell>
          <cell r="F1016">
            <v>27</v>
          </cell>
          <cell r="G1016" t="str">
            <v>Wr.Neustadt</v>
          </cell>
          <cell r="H1016" t="str">
            <v>Österr</v>
          </cell>
          <cell r="I1016" t="str">
            <v>PFLEGMELA</v>
          </cell>
          <cell r="K1016">
            <v>4892</v>
          </cell>
          <cell r="N1016" t="str">
            <v>I</v>
          </cell>
          <cell r="O1016" t="str">
            <v>BAD</v>
          </cell>
          <cell r="P1016" t="str">
            <v>BAD</v>
          </cell>
        </row>
        <row r="1017">
          <cell r="A1017">
            <v>1003</v>
          </cell>
          <cell r="B1017" t="str">
            <v>Sooster Evert, M.Mag.</v>
          </cell>
          <cell r="C1017" t="str">
            <v>M</v>
          </cell>
          <cell r="D1017">
            <v>25177</v>
          </cell>
          <cell r="E1017">
            <v>43074</v>
          </cell>
          <cell r="F1017">
            <v>49</v>
          </cell>
          <cell r="G1017" t="str">
            <v>St.Petersburg</v>
          </cell>
          <cell r="H1017" t="str">
            <v>Österr</v>
          </cell>
          <cell r="I1017" t="str">
            <v>SOOSTEVER</v>
          </cell>
          <cell r="K1017">
            <v>4896</v>
          </cell>
          <cell r="N1017" t="str">
            <v>I</v>
          </cell>
          <cell r="O1017" t="str">
            <v>BAD</v>
          </cell>
          <cell r="P1017" t="str">
            <v>BAD</v>
          </cell>
        </row>
        <row r="1018">
          <cell r="A1018">
            <v>1004</v>
          </cell>
          <cell r="B1018" t="str">
            <v>Spary Wilhelm</v>
          </cell>
          <cell r="C1018" t="str">
            <v>M</v>
          </cell>
          <cell r="D1018">
            <v>19339</v>
          </cell>
          <cell r="E1018">
            <v>42715</v>
          </cell>
          <cell r="F1018">
            <v>64</v>
          </cell>
          <cell r="G1018" t="str">
            <v>Baden</v>
          </cell>
          <cell r="H1018" t="str">
            <v>Österr</v>
          </cell>
          <cell r="I1018" t="str">
            <v>SPARYWILH</v>
          </cell>
          <cell r="K1018">
            <v>2531</v>
          </cell>
          <cell r="N1018" t="str">
            <v>I</v>
          </cell>
          <cell r="O1018" t="str">
            <v>BRF</v>
          </cell>
          <cell r="P1018" t="str">
            <v>BRF</v>
          </cell>
        </row>
        <row r="1019">
          <cell r="A1019">
            <v>1005</v>
          </cell>
          <cell r="B1019" t="str">
            <v>Kazic Erdi</v>
          </cell>
          <cell r="C1019" t="str">
            <v>M</v>
          </cell>
          <cell r="D1019">
            <v>34047</v>
          </cell>
          <cell r="E1019">
            <v>42813</v>
          </cell>
          <cell r="F1019">
            <v>24</v>
          </cell>
          <cell r="G1019" t="str">
            <v>St. Pölten</v>
          </cell>
          <cell r="H1019" t="str">
            <v>Österr</v>
          </cell>
          <cell r="I1019" t="str">
            <v>KAZICERDI</v>
          </cell>
          <cell r="K1019">
            <v>4904</v>
          </cell>
          <cell r="N1019" t="str">
            <v>I</v>
          </cell>
          <cell r="O1019" t="str">
            <v>HAR</v>
          </cell>
          <cell r="P1019" t="str">
            <v>HAR</v>
          </cell>
        </row>
        <row r="1020">
          <cell r="A1020">
            <v>1006</v>
          </cell>
          <cell r="B1020" t="str">
            <v>Riegler Elisabeth, BSc MAS</v>
          </cell>
          <cell r="C1020" t="str">
            <v>W</v>
          </cell>
          <cell r="D1020">
            <v>31826</v>
          </cell>
          <cell r="E1020">
            <v>42784</v>
          </cell>
          <cell r="F1020">
            <v>30</v>
          </cell>
          <cell r="G1020" t="str">
            <v>St. Pölten</v>
          </cell>
          <cell r="H1020" t="str">
            <v>Österreich</v>
          </cell>
          <cell r="I1020" t="str">
            <v>RIEGLELIS</v>
          </cell>
          <cell r="K1020">
            <v>4897</v>
          </cell>
          <cell r="N1020" t="str">
            <v>I</v>
          </cell>
          <cell r="O1020" t="str">
            <v>HAR</v>
          </cell>
          <cell r="P1020" t="str">
            <v>HAR</v>
          </cell>
        </row>
        <row r="1021">
          <cell r="A1021">
            <v>1007</v>
          </cell>
          <cell r="B1021" t="str">
            <v>Gill Alexander</v>
          </cell>
          <cell r="C1021" t="str">
            <v>M</v>
          </cell>
          <cell r="D1021">
            <v>34191</v>
          </cell>
          <cell r="E1021">
            <v>42957</v>
          </cell>
          <cell r="F1021">
            <v>24</v>
          </cell>
          <cell r="G1021" t="str">
            <v>St.Pölten</v>
          </cell>
          <cell r="H1021" t="str">
            <v>Österr</v>
          </cell>
          <cell r="I1021" t="str">
            <v>GILLALEX</v>
          </cell>
          <cell r="K1021">
            <v>4891</v>
          </cell>
          <cell r="N1021" t="str">
            <v>I</v>
          </cell>
          <cell r="O1021" t="str">
            <v>MIL</v>
          </cell>
          <cell r="P1021" t="str">
            <v>MIL</v>
          </cell>
        </row>
        <row r="1022">
          <cell r="A1022">
            <v>1008</v>
          </cell>
          <cell r="B1022" t="str">
            <v>Raidel Cathrin</v>
          </cell>
          <cell r="C1022" t="str">
            <v>W</v>
          </cell>
          <cell r="D1022">
            <v>28978</v>
          </cell>
          <cell r="E1022">
            <v>42858</v>
          </cell>
          <cell r="F1022">
            <v>38</v>
          </cell>
          <cell r="G1022" t="str">
            <v>Krems</v>
          </cell>
          <cell r="H1022" t="str">
            <v>Österr   </v>
          </cell>
          <cell r="I1022" t="str">
            <v>RAIDECATH</v>
          </cell>
          <cell r="K1022">
            <v>4905</v>
          </cell>
          <cell r="N1022" t="str">
            <v>I</v>
          </cell>
          <cell r="O1022" t="str">
            <v>LCH</v>
          </cell>
          <cell r="P1022" t="str">
            <v>LCH</v>
          </cell>
        </row>
        <row r="1023">
          <cell r="A1023">
            <v>1009</v>
          </cell>
          <cell r="B1023" t="str">
            <v>Scherwitzel Daniel</v>
          </cell>
          <cell r="C1023" t="str">
            <v>M</v>
          </cell>
          <cell r="D1023">
            <v>33128</v>
          </cell>
          <cell r="E1023">
            <v>42990</v>
          </cell>
          <cell r="F1023">
            <v>27</v>
          </cell>
          <cell r="G1023" t="str">
            <v>Wolfsberg</v>
          </cell>
          <cell r="H1023" t="str">
            <v>Österr.</v>
          </cell>
          <cell r="I1023" t="str">
            <v>SCHERDANI</v>
          </cell>
          <cell r="K1023">
            <v>4889</v>
          </cell>
          <cell r="N1023" t="str">
            <v>I</v>
          </cell>
          <cell r="O1023" t="str">
            <v>BRM</v>
          </cell>
          <cell r="P1023" t="str">
            <v>BRM</v>
          </cell>
        </row>
        <row r="1024">
          <cell r="A1024">
            <v>1010</v>
          </cell>
          <cell r="B1024" t="str">
            <v>Wallner Alexander</v>
          </cell>
          <cell r="C1024" t="str">
            <v>M</v>
          </cell>
          <cell r="D1024">
            <v>34542</v>
          </cell>
          <cell r="E1024">
            <v>42943</v>
          </cell>
          <cell r="F1024">
            <v>23</v>
          </cell>
          <cell r="G1024" t="str">
            <v>Oberndorf</v>
          </cell>
          <cell r="H1024" t="str">
            <v>Österr</v>
          </cell>
          <cell r="I1024" t="str">
            <v>WALLNALEX</v>
          </cell>
          <cell r="K1024">
            <v>4902</v>
          </cell>
          <cell r="N1024" t="str">
            <v>I</v>
          </cell>
          <cell r="O1024" t="str">
            <v>BÜR</v>
          </cell>
          <cell r="P1024" t="str">
            <v>BÜR</v>
          </cell>
        </row>
        <row r="1025">
          <cell r="A1025">
            <v>1011</v>
          </cell>
          <cell r="B1025" t="str">
            <v>Hackspiel Maximilian</v>
          </cell>
          <cell r="C1025" t="str">
            <v>M</v>
          </cell>
          <cell r="D1025">
            <v>27548</v>
          </cell>
          <cell r="E1025">
            <v>42889</v>
          </cell>
          <cell r="F1025">
            <v>42</v>
          </cell>
          <cell r="G1025" t="str">
            <v>Esslingen, BRD</v>
          </cell>
          <cell r="H1025" t="str">
            <v>Österr</v>
          </cell>
          <cell r="I1025" t="str">
            <v>HACKSMAXI</v>
          </cell>
          <cell r="K1025">
            <v>4907</v>
          </cell>
          <cell r="N1025" t="str">
            <v>I</v>
          </cell>
          <cell r="O1025" t="str">
            <v>DOR</v>
          </cell>
          <cell r="P1025" t="str">
            <v>DOR</v>
          </cell>
        </row>
        <row r="1026">
          <cell r="A1026">
            <v>1012</v>
          </cell>
          <cell r="B1026" t="str">
            <v>Grabovickic Robert</v>
          </cell>
          <cell r="C1026" t="str">
            <v>M</v>
          </cell>
          <cell r="D1026">
            <v>34641</v>
          </cell>
          <cell r="E1026">
            <v>43042</v>
          </cell>
          <cell r="F1026">
            <v>23</v>
          </cell>
          <cell r="G1026" t="str">
            <v>Wien</v>
          </cell>
          <cell r="H1026" t="str">
            <v>Österr</v>
          </cell>
          <cell r="I1026" t="str">
            <v>GRABOROBE</v>
          </cell>
          <cell r="K1026">
            <v>4906</v>
          </cell>
          <cell r="N1026" t="str">
            <v>I</v>
          </cell>
          <cell r="O1026" t="str">
            <v>GOL</v>
          </cell>
          <cell r="P1026" t="str">
            <v>GOL</v>
          </cell>
        </row>
        <row r="1027">
          <cell r="A1027">
            <v>1013</v>
          </cell>
          <cell r="B1027" t="str">
            <v>Kleinert Fabian</v>
          </cell>
          <cell r="C1027" t="str">
            <v>M</v>
          </cell>
          <cell r="D1027">
            <v>37309</v>
          </cell>
          <cell r="E1027">
            <v>42788</v>
          </cell>
          <cell r="F1027">
            <v>15</v>
          </cell>
          <cell r="G1027" t="str">
            <v>Oberpullendorf</v>
          </cell>
          <cell r="H1027" t="str">
            <v>Österr</v>
          </cell>
          <cell r="I1027" t="str">
            <v>KLEINFABI</v>
          </cell>
          <cell r="J1027" t="str">
            <v>M495</v>
          </cell>
          <cell r="N1027" t="str">
            <v>I</v>
          </cell>
          <cell r="O1027" t="str">
            <v>BAD</v>
          </cell>
          <cell r="P1027" t="str">
            <v>BAD</v>
          </cell>
        </row>
        <row r="1028">
          <cell r="A1028">
            <v>1014</v>
          </cell>
          <cell r="B1028" t="str">
            <v>Klinger Jonas</v>
          </cell>
          <cell r="C1028" t="str">
            <v>M</v>
          </cell>
          <cell r="D1028">
            <v>38978</v>
          </cell>
          <cell r="E1028">
            <v>42996</v>
          </cell>
          <cell r="F1028">
            <v>11</v>
          </cell>
          <cell r="G1028" t="str">
            <v>Linz</v>
          </cell>
          <cell r="H1028" t="str">
            <v>Österr</v>
          </cell>
          <cell r="I1028" t="str">
            <v>KLINGJONA</v>
          </cell>
          <cell r="J1028" t="str">
            <v>M497</v>
          </cell>
          <cell r="N1028" t="str">
            <v>I</v>
          </cell>
          <cell r="O1028" t="str">
            <v>VÖE</v>
          </cell>
          <cell r="P1028" t="str">
            <v>VÖE</v>
          </cell>
        </row>
        <row r="1029">
          <cell r="A1029">
            <v>1015</v>
          </cell>
          <cell r="B1029" t="str">
            <v>Maderegger Helena</v>
          </cell>
          <cell r="C1029" t="str">
            <v>W</v>
          </cell>
          <cell r="D1029">
            <v>39226</v>
          </cell>
          <cell r="E1029">
            <v>42879</v>
          </cell>
          <cell r="F1029">
            <v>10</v>
          </cell>
          <cell r="G1029" t="str">
            <v>Braunau</v>
          </cell>
          <cell r="H1029" t="str">
            <v>Österr</v>
          </cell>
          <cell r="I1029" t="str">
            <v>MADERHELE</v>
          </cell>
          <cell r="J1029" t="str">
            <v>W152</v>
          </cell>
          <cell r="N1029" t="str">
            <v>I</v>
          </cell>
          <cell r="O1029" t="str">
            <v>LCH</v>
          </cell>
          <cell r="P1029" t="str">
            <v>LCH</v>
          </cell>
        </row>
        <row r="1030">
          <cell r="A1030">
            <v>1016</v>
          </cell>
          <cell r="B1030" t="str">
            <v>Österbauer Manuel</v>
          </cell>
          <cell r="C1030" t="str">
            <v>M</v>
          </cell>
          <cell r="D1030">
            <v>38848</v>
          </cell>
          <cell r="E1030">
            <v>42866</v>
          </cell>
          <cell r="F1030">
            <v>11</v>
          </cell>
          <cell r="G1030" t="str">
            <v>Salzburg</v>
          </cell>
          <cell r="H1030" t="str">
            <v>Österr</v>
          </cell>
          <cell r="I1030" t="str">
            <v>ÖSTERMANU</v>
          </cell>
          <cell r="J1030" t="str">
            <v>M493</v>
          </cell>
          <cell r="N1030" t="str">
            <v>I</v>
          </cell>
          <cell r="O1030" t="str">
            <v>LCH</v>
          </cell>
          <cell r="P1030" t="str">
            <v>LCH</v>
          </cell>
        </row>
        <row r="1031">
          <cell r="A1031">
            <v>1017</v>
          </cell>
          <cell r="B1031" t="str">
            <v>Österbauer Michael</v>
          </cell>
          <cell r="C1031" t="str">
            <v>M</v>
          </cell>
          <cell r="D1031">
            <v>38848</v>
          </cell>
          <cell r="E1031">
            <v>42866</v>
          </cell>
          <cell r="F1031">
            <v>11</v>
          </cell>
          <cell r="G1031" t="str">
            <v>Salzburg</v>
          </cell>
          <cell r="H1031" t="str">
            <v>Österr</v>
          </cell>
          <cell r="I1031" t="str">
            <v>ÖSTERMICH</v>
          </cell>
          <cell r="J1031" t="str">
            <v>M494</v>
          </cell>
          <cell r="N1031" t="str">
            <v>I</v>
          </cell>
          <cell r="O1031" t="str">
            <v>LCH</v>
          </cell>
          <cell r="P1031" t="str">
            <v>LCH</v>
          </cell>
        </row>
        <row r="1032">
          <cell r="A1032">
            <v>1018</v>
          </cell>
          <cell r="B1032" t="str">
            <v>Voggenberger Anna-Maria</v>
          </cell>
          <cell r="C1032" t="str">
            <v>W</v>
          </cell>
          <cell r="D1032">
            <v>39198</v>
          </cell>
          <cell r="E1032">
            <v>42851</v>
          </cell>
          <cell r="F1032">
            <v>10</v>
          </cell>
          <cell r="G1032" t="str">
            <v>Braunau</v>
          </cell>
          <cell r="H1032" t="str">
            <v>Österr</v>
          </cell>
          <cell r="I1032" t="str">
            <v>VOGGEANNA</v>
          </cell>
          <cell r="J1032" t="str">
            <v>W153</v>
          </cell>
          <cell r="N1032" t="str">
            <v>I</v>
          </cell>
          <cell r="O1032" t="str">
            <v>LCH</v>
          </cell>
          <cell r="P1032" t="str">
            <v>LCH</v>
          </cell>
        </row>
        <row r="1033">
          <cell r="A1033">
            <v>1019</v>
          </cell>
          <cell r="B1033" t="str">
            <v>Winklehner Nico</v>
          </cell>
          <cell r="C1033" t="str">
            <v>M</v>
          </cell>
          <cell r="D1033">
            <v>38287</v>
          </cell>
          <cell r="E1033">
            <v>43035</v>
          </cell>
          <cell r="F1033">
            <v>13</v>
          </cell>
          <cell r="G1033" t="str">
            <v>Linz</v>
          </cell>
          <cell r="H1033" t="str">
            <v>Österr</v>
          </cell>
          <cell r="I1033" t="str">
            <v>WINKLNICO</v>
          </cell>
          <cell r="J1033" t="str">
            <v>M496</v>
          </cell>
          <cell r="N1033" t="str">
            <v>I</v>
          </cell>
          <cell r="O1033" t="str">
            <v>VÖE</v>
          </cell>
          <cell r="P1033" t="str">
            <v>VÖE</v>
          </cell>
        </row>
        <row r="1034">
          <cell r="A1034">
            <v>1020</v>
          </cell>
          <cell r="B1034" t="str">
            <v>Seidl Marco</v>
          </cell>
          <cell r="C1034" t="str">
            <v>M</v>
          </cell>
          <cell r="D1034">
            <v>38545</v>
          </cell>
          <cell r="E1034">
            <v>42928</v>
          </cell>
          <cell r="F1034">
            <v>12</v>
          </cell>
          <cell r="G1034" t="str">
            <v>Vöcklabruck</v>
          </cell>
          <cell r="H1034" t="str">
            <v>Österreich</v>
          </cell>
          <cell r="I1034" t="str">
            <v>SEIDLMARC</v>
          </cell>
          <cell r="J1034" t="str">
            <v>M499</v>
          </cell>
          <cell r="N1034" t="str">
            <v>I</v>
          </cell>
          <cell r="O1034" t="str">
            <v>RAN</v>
          </cell>
          <cell r="P1034" t="str">
            <v>RAN</v>
          </cell>
        </row>
        <row r="1035">
          <cell r="A1035">
            <v>1021</v>
          </cell>
          <cell r="B1035" t="str">
            <v>Schadler Ludwig</v>
          </cell>
          <cell r="C1035" t="str">
            <v>M</v>
          </cell>
          <cell r="D1035">
            <v>33578</v>
          </cell>
          <cell r="E1035">
            <v>43075</v>
          </cell>
          <cell r="F1035">
            <v>26</v>
          </cell>
          <cell r="G1035" t="str">
            <v>Wien</v>
          </cell>
          <cell r="H1035" t="str">
            <v>Österr  </v>
          </cell>
          <cell r="I1035" t="str">
            <v>SCHADLUDJ</v>
          </cell>
          <cell r="K1035">
            <v>4385</v>
          </cell>
          <cell r="N1035" t="str">
            <v>I</v>
          </cell>
          <cell r="O1035" t="str">
            <v>LEO</v>
          </cell>
          <cell r="P1035" t="str">
            <v>LEO</v>
          </cell>
        </row>
        <row r="1036">
          <cell r="A1036">
            <v>1022</v>
          </cell>
          <cell r="B1036" t="str">
            <v>Hahn Victoria</v>
          </cell>
          <cell r="C1036" t="str">
            <v>W</v>
          </cell>
          <cell r="D1036">
            <v>34045</v>
          </cell>
          <cell r="E1036">
            <v>42811</v>
          </cell>
          <cell r="F1036">
            <v>24</v>
          </cell>
          <cell r="G1036" t="str">
            <v>Linz</v>
          </cell>
          <cell r="H1036" t="str">
            <v>Österr</v>
          </cell>
          <cell r="I1036" t="str">
            <v>HAHNVICT</v>
          </cell>
          <cell r="K1036">
            <v>4913</v>
          </cell>
          <cell r="N1036" t="str">
            <v>I</v>
          </cell>
          <cell r="O1036" t="str">
            <v>WOL</v>
          </cell>
          <cell r="P1036" t="str">
            <v>WOL</v>
          </cell>
        </row>
        <row r="1037">
          <cell r="A1037">
            <v>1023</v>
          </cell>
          <cell r="B1037" t="str">
            <v>Masnec Sarah</v>
          </cell>
          <cell r="C1037" t="str">
            <v>W</v>
          </cell>
          <cell r="D1037">
            <v>38124</v>
          </cell>
          <cell r="E1037">
            <v>42872</v>
          </cell>
          <cell r="F1037">
            <v>13</v>
          </cell>
          <cell r="G1037" t="str">
            <v>Klosterneuburg</v>
          </cell>
          <cell r="H1037" t="str">
            <v>Österreich</v>
          </cell>
          <cell r="I1037" t="str">
            <v>MASNESARA</v>
          </cell>
          <cell r="J1037" t="str">
            <v>W157</v>
          </cell>
          <cell r="N1037" t="str">
            <v>I</v>
          </cell>
          <cell r="O1037" t="str">
            <v>LAL</v>
          </cell>
          <cell r="P1037" t="str">
            <v>LAL</v>
          </cell>
        </row>
        <row r="1038">
          <cell r="A1038">
            <v>1024</v>
          </cell>
          <cell r="B1038" t="str">
            <v>Dillinger Christina</v>
          </cell>
          <cell r="C1038" t="str">
            <v>W</v>
          </cell>
          <cell r="D1038">
            <v>38197</v>
          </cell>
          <cell r="E1038">
            <v>42945</v>
          </cell>
          <cell r="F1038">
            <v>13</v>
          </cell>
          <cell r="G1038" t="str">
            <v>Tulln</v>
          </cell>
          <cell r="H1038" t="str">
            <v>Österreich</v>
          </cell>
          <cell r="I1038" t="str">
            <v>DILLICHRI</v>
          </cell>
          <cell r="J1038" t="str">
            <v>W158</v>
          </cell>
          <cell r="N1038" t="str">
            <v>I</v>
          </cell>
          <cell r="O1038" t="str">
            <v>LAL</v>
          </cell>
          <cell r="P1038" t="str">
            <v>LAL</v>
          </cell>
        </row>
        <row r="1039">
          <cell r="A1039">
            <v>1025</v>
          </cell>
          <cell r="B1039" t="str">
            <v>Stöger Selina</v>
          </cell>
          <cell r="C1039" t="str">
            <v>W</v>
          </cell>
          <cell r="D1039">
            <v>38104</v>
          </cell>
          <cell r="E1039">
            <v>42852</v>
          </cell>
          <cell r="F1039">
            <v>13</v>
          </cell>
          <cell r="G1039" t="str">
            <v>Tulln</v>
          </cell>
          <cell r="H1039" t="str">
            <v>Österreich</v>
          </cell>
          <cell r="I1039" t="str">
            <v>STÖGESELI</v>
          </cell>
          <cell r="J1039" t="str">
            <v>W156</v>
          </cell>
          <cell r="N1039" t="str">
            <v>I</v>
          </cell>
          <cell r="O1039" t="str">
            <v>LAL</v>
          </cell>
          <cell r="P1039" t="str">
            <v>LAL</v>
          </cell>
        </row>
        <row r="1040">
          <cell r="A1040">
            <v>1026</v>
          </cell>
          <cell r="B1040" t="str">
            <v>Steigele Emma</v>
          </cell>
          <cell r="C1040" t="str">
            <v>W</v>
          </cell>
          <cell r="D1040">
            <v>38048</v>
          </cell>
          <cell r="E1040">
            <v>42796</v>
          </cell>
          <cell r="F1040">
            <v>13</v>
          </cell>
          <cell r="G1040" t="str">
            <v>Tulln</v>
          </cell>
          <cell r="H1040" t="str">
            <v>Österreich</v>
          </cell>
          <cell r="I1040" t="str">
            <v>STEIGEMMA</v>
          </cell>
          <cell r="J1040" t="str">
            <v>W155</v>
          </cell>
          <cell r="N1040" t="str">
            <v>I</v>
          </cell>
          <cell r="O1040" t="str">
            <v>LAL</v>
          </cell>
          <cell r="P1040" t="str">
            <v>LAL</v>
          </cell>
        </row>
        <row r="1041">
          <cell r="A1041">
            <v>1027</v>
          </cell>
          <cell r="B1041" t="str">
            <v>Sonntag Roya</v>
          </cell>
          <cell r="C1041" t="str">
            <v>W</v>
          </cell>
          <cell r="D1041">
            <v>38034</v>
          </cell>
          <cell r="E1041">
            <v>42783</v>
          </cell>
          <cell r="F1041">
            <v>13</v>
          </cell>
          <cell r="G1041" t="str">
            <v>Wien</v>
          </cell>
          <cell r="H1041" t="str">
            <v>Österreich</v>
          </cell>
          <cell r="I1041" t="str">
            <v>SONNTROYA</v>
          </cell>
          <cell r="J1041" t="str">
            <v>W159</v>
          </cell>
          <cell r="N1041" t="str">
            <v>I</v>
          </cell>
          <cell r="O1041" t="str">
            <v>LAL</v>
          </cell>
          <cell r="P1041" t="str">
            <v>LAL</v>
          </cell>
        </row>
        <row r="1042">
          <cell r="A1042">
            <v>1028</v>
          </cell>
          <cell r="B1042" t="str">
            <v>Novak Alina</v>
          </cell>
          <cell r="C1042" t="str">
            <v>W</v>
          </cell>
          <cell r="D1042">
            <v>37876</v>
          </cell>
          <cell r="E1042">
            <v>42990</v>
          </cell>
          <cell r="F1042">
            <v>14</v>
          </cell>
          <cell r="G1042" t="str">
            <v>Tulln</v>
          </cell>
          <cell r="H1042" t="str">
            <v>Österreich</v>
          </cell>
          <cell r="I1042" t="str">
            <v>NOWAKALIN</v>
          </cell>
          <cell r="J1042" t="str">
            <v>W154</v>
          </cell>
          <cell r="N1042" t="str">
            <v>I</v>
          </cell>
          <cell r="O1042" t="str">
            <v>LAL</v>
          </cell>
          <cell r="P1042" t="str">
            <v>LAL</v>
          </cell>
        </row>
        <row r="1043">
          <cell r="A1043">
            <v>1029</v>
          </cell>
          <cell r="B1043" t="str">
            <v>Rahma Dalia</v>
          </cell>
          <cell r="C1043" t="str">
            <v>W</v>
          </cell>
          <cell r="D1043">
            <v>38191</v>
          </cell>
          <cell r="E1043">
            <v>42939</v>
          </cell>
          <cell r="F1043">
            <v>13</v>
          </cell>
          <cell r="G1043" t="str">
            <v>Wien</v>
          </cell>
          <cell r="H1043" t="str">
            <v>Österreich</v>
          </cell>
          <cell r="I1043" t="str">
            <v>RAHMADALI</v>
          </cell>
          <cell r="J1043" t="str">
            <v>W160</v>
          </cell>
          <cell r="N1043" t="str">
            <v>I</v>
          </cell>
          <cell r="O1043" t="str">
            <v>LAL</v>
          </cell>
          <cell r="P1043" t="str">
            <v>LAL</v>
          </cell>
        </row>
        <row r="1044">
          <cell r="A1044">
            <v>1030</v>
          </cell>
          <cell r="B1044" t="str">
            <v>Koch Michael</v>
          </cell>
          <cell r="C1044" t="str">
            <v>M</v>
          </cell>
          <cell r="D1044">
            <v>35170</v>
          </cell>
          <cell r="E1044">
            <v>42840</v>
          </cell>
          <cell r="F1044">
            <v>21</v>
          </cell>
          <cell r="G1044" t="str">
            <v>Wien</v>
          </cell>
          <cell r="H1044" t="str">
            <v>Österr</v>
          </cell>
          <cell r="I1044" t="str">
            <v>KOCHMICH</v>
          </cell>
          <cell r="K1044">
            <v>4910</v>
          </cell>
          <cell r="N1044" t="str">
            <v>I</v>
          </cell>
          <cell r="O1044" t="str">
            <v>PRE</v>
          </cell>
          <cell r="P1044" t="str">
            <v>PRE</v>
          </cell>
        </row>
        <row r="1045">
          <cell r="A1045">
            <v>1031</v>
          </cell>
          <cell r="B1045" t="str">
            <v>Kitzler Renee</v>
          </cell>
          <cell r="C1045" t="str">
            <v>W</v>
          </cell>
          <cell r="D1045">
            <v>35448</v>
          </cell>
          <cell r="E1045">
            <v>42753</v>
          </cell>
          <cell r="F1045">
            <v>20</v>
          </cell>
          <cell r="G1045" t="str">
            <v>Gmünd</v>
          </cell>
          <cell r="H1045" t="str">
            <v>Österr   </v>
          </cell>
          <cell r="I1045" t="str">
            <v>KITZLRENE</v>
          </cell>
          <cell r="K1045">
            <v>4916</v>
          </cell>
          <cell r="N1045" t="str">
            <v>I</v>
          </cell>
          <cell r="O1045" t="str">
            <v>WLD</v>
          </cell>
          <cell r="P1045" t="str">
            <v>WLD</v>
          </cell>
        </row>
        <row r="1046">
          <cell r="A1046">
            <v>1032</v>
          </cell>
          <cell r="B1046" t="str">
            <v>Leidenfrost Hannes</v>
          </cell>
          <cell r="C1046" t="str">
            <v>M</v>
          </cell>
          <cell r="D1046">
            <v>35325</v>
          </cell>
          <cell r="E1046">
            <v>42995</v>
          </cell>
          <cell r="F1046">
            <v>21</v>
          </cell>
          <cell r="G1046" t="str">
            <v>Zwettl</v>
          </cell>
          <cell r="H1046" t="str">
            <v>Österr   </v>
          </cell>
          <cell r="I1046" t="str">
            <v>LEIDEHANN</v>
          </cell>
          <cell r="K1046">
            <v>4915</v>
          </cell>
          <cell r="N1046" t="str">
            <v>I</v>
          </cell>
          <cell r="O1046" t="str">
            <v>WLD</v>
          </cell>
          <cell r="P1046" t="str">
            <v>WLD</v>
          </cell>
        </row>
        <row r="1047">
          <cell r="A1047">
            <v>1033</v>
          </cell>
          <cell r="B1047" t="str">
            <v>Petermichl Pascal</v>
          </cell>
          <cell r="C1047" t="str">
            <v>M</v>
          </cell>
          <cell r="D1047">
            <v>32719</v>
          </cell>
          <cell r="E1047">
            <v>42946</v>
          </cell>
          <cell r="F1047">
            <v>28</v>
          </cell>
          <cell r="G1047" t="str">
            <v>Waidhofen an der Thaya</v>
          </cell>
          <cell r="H1047" t="str">
            <v>Österr   </v>
          </cell>
          <cell r="I1047" t="str">
            <v>PETERPASC</v>
          </cell>
          <cell r="K1047">
            <v>4914</v>
          </cell>
          <cell r="N1047" t="str">
            <v>I</v>
          </cell>
          <cell r="O1047" t="str">
            <v>WLD</v>
          </cell>
          <cell r="P1047" t="str">
            <v>WLD</v>
          </cell>
        </row>
        <row r="1048">
          <cell r="A1048">
            <v>1034</v>
          </cell>
          <cell r="B1048" t="str">
            <v>Steinwender Katrin</v>
          </cell>
          <cell r="C1048" t="str">
            <v>W</v>
          </cell>
          <cell r="D1048">
            <v>31983</v>
          </cell>
          <cell r="E1048">
            <v>42941</v>
          </cell>
          <cell r="F1048">
            <v>30</v>
          </cell>
          <cell r="G1048" t="str">
            <v>Leoben</v>
          </cell>
          <cell r="H1048" t="str">
            <v>Österr</v>
          </cell>
          <cell r="I1048" t="str">
            <v>STEINKATR</v>
          </cell>
          <cell r="K1048">
            <v>4912</v>
          </cell>
          <cell r="N1048" t="str">
            <v>I</v>
          </cell>
          <cell r="O1048" t="str">
            <v>FEL</v>
          </cell>
          <cell r="P1048" t="str">
            <v>FEL</v>
          </cell>
        </row>
        <row r="1049">
          <cell r="A1049">
            <v>1035</v>
          </cell>
          <cell r="B1049" t="str">
            <v>Raich Martin</v>
          </cell>
          <cell r="C1049" t="str">
            <v>M</v>
          </cell>
          <cell r="D1049">
            <v>33827</v>
          </cell>
          <cell r="E1049">
            <v>42958</v>
          </cell>
          <cell r="F1049">
            <v>25</v>
          </cell>
          <cell r="G1049" t="str">
            <v>Innsbruck</v>
          </cell>
          <cell r="H1049" t="str">
            <v>Österr</v>
          </cell>
          <cell r="I1049" t="str">
            <v>RAICHMART</v>
          </cell>
          <cell r="K1049">
            <v>4911</v>
          </cell>
          <cell r="N1049" t="str">
            <v>I</v>
          </cell>
          <cell r="O1049" t="str">
            <v>AKI</v>
          </cell>
          <cell r="P1049" t="str">
            <v>AKI</v>
          </cell>
        </row>
        <row r="1050">
          <cell r="A1050">
            <v>1036</v>
          </cell>
          <cell r="B1050" t="str">
            <v>Oberparleiter Nicolas</v>
          </cell>
          <cell r="C1050" t="str">
            <v>M</v>
          </cell>
          <cell r="D1050">
            <v>38707</v>
          </cell>
          <cell r="E1050">
            <v>42725</v>
          </cell>
          <cell r="F1050">
            <v>11</v>
          </cell>
          <cell r="G1050" t="str">
            <v>Möding</v>
          </cell>
          <cell r="H1050" t="str">
            <v>Österr   </v>
          </cell>
          <cell r="I1050" t="str">
            <v>OBERPNICO</v>
          </cell>
          <cell r="J1050" t="str">
            <v>M500</v>
          </cell>
          <cell r="N1050" t="str">
            <v>I</v>
          </cell>
          <cell r="O1050" t="str">
            <v>VÖD</v>
          </cell>
          <cell r="P1050" t="str">
            <v>VÖD</v>
          </cell>
        </row>
        <row r="1051">
          <cell r="A1051">
            <v>1037</v>
          </cell>
          <cell r="B1051" t="str">
            <v>Renz Michael</v>
          </cell>
          <cell r="C1051" t="str">
            <v>M</v>
          </cell>
          <cell r="D1051">
            <v>37788</v>
          </cell>
          <cell r="E1051">
            <v>42902</v>
          </cell>
          <cell r="F1051">
            <v>14</v>
          </cell>
          <cell r="G1051" t="str">
            <v>Wels</v>
          </cell>
          <cell r="H1051" t="str">
            <v>Österr</v>
          </cell>
          <cell r="I1051" t="str">
            <v>RENZMICH</v>
          </cell>
          <cell r="J1051" t="str">
            <v>M498</v>
          </cell>
          <cell r="N1051" t="str">
            <v>I</v>
          </cell>
          <cell r="O1051" t="str">
            <v>WEL</v>
          </cell>
          <cell r="P1051" t="str">
            <v>WEL</v>
          </cell>
        </row>
        <row r="1052">
          <cell r="A1052">
            <v>1038</v>
          </cell>
          <cell r="B1052" t="str">
            <v>Jozic Raphael</v>
          </cell>
          <cell r="C1052" t="str">
            <v>M</v>
          </cell>
          <cell r="D1052">
            <v>33512</v>
          </cell>
          <cell r="E1052">
            <v>43009</v>
          </cell>
          <cell r="F1052">
            <v>26</v>
          </cell>
          <cell r="G1052" t="str">
            <v>Wien</v>
          </cell>
          <cell r="H1052" t="str">
            <v>Österr</v>
          </cell>
          <cell r="I1052" t="str">
            <v>JOZICRAPH</v>
          </cell>
          <cell r="K1052">
            <v>4920</v>
          </cell>
          <cell r="N1052" t="str">
            <v>I</v>
          </cell>
          <cell r="O1052" t="str">
            <v>BRU</v>
          </cell>
          <cell r="P1052" t="str">
            <v>BRU</v>
          </cell>
        </row>
        <row r="1053">
          <cell r="A1053">
            <v>1039</v>
          </cell>
          <cell r="B1053" t="str">
            <v>Bucina Julia</v>
          </cell>
          <cell r="C1053" t="str">
            <v>W</v>
          </cell>
          <cell r="D1053">
            <v>35782</v>
          </cell>
          <cell r="E1053">
            <v>42722</v>
          </cell>
          <cell r="F1053">
            <v>19</v>
          </cell>
          <cell r="G1053" t="str">
            <v>Wien</v>
          </cell>
          <cell r="H1053" t="str">
            <v>Österr</v>
          </cell>
          <cell r="I1053" t="str">
            <v>BUCINJULI</v>
          </cell>
          <cell r="K1053">
            <v>4917</v>
          </cell>
          <cell r="N1053" t="str">
            <v>I</v>
          </cell>
          <cell r="O1053" t="str">
            <v>SVS</v>
          </cell>
          <cell r="P1053" t="str">
            <v>SVS</v>
          </cell>
        </row>
        <row r="1054">
          <cell r="A1054">
            <v>1040</v>
          </cell>
          <cell r="B1054" t="str">
            <v>Kohl Oskar</v>
          </cell>
          <cell r="C1054" t="str">
            <v>M</v>
          </cell>
          <cell r="D1054">
            <v>30974</v>
          </cell>
          <cell r="E1054">
            <v>43027</v>
          </cell>
          <cell r="F1054">
            <v>33</v>
          </cell>
          <cell r="G1054" t="str">
            <v>Wien</v>
          </cell>
          <cell r="H1054" t="str">
            <v>Österr</v>
          </cell>
          <cell r="I1054" t="str">
            <v>KOHLOSKA</v>
          </cell>
          <cell r="K1054">
            <v>4919</v>
          </cell>
          <cell r="N1054" t="str">
            <v>I</v>
          </cell>
          <cell r="O1054" t="str">
            <v>SVS</v>
          </cell>
          <cell r="P1054" t="str">
            <v>SVS</v>
          </cell>
        </row>
        <row r="1055">
          <cell r="A1055">
            <v>1041</v>
          </cell>
          <cell r="B1055" t="str">
            <v>Ujvary Petra</v>
          </cell>
          <cell r="C1055" t="str">
            <v>W</v>
          </cell>
          <cell r="D1055">
            <v>32447</v>
          </cell>
          <cell r="E1055">
            <v>43039</v>
          </cell>
          <cell r="F1055">
            <v>29</v>
          </cell>
          <cell r="G1055" t="str">
            <v>Hainburg</v>
          </cell>
          <cell r="H1055" t="str">
            <v>Österr</v>
          </cell>
          <cell r="I1055" t="str">
            <v>UJVARPETR</v>
          </cell>
          <cell r="K1055">
            <v>4918</v>
          </cell>
          <cell r="N1055" t="str">
            <v>I</v>
          </cell>
          <cell r="O1055" t="str">
            <v>SVS</v>
          </cell>
          <cell r="P1055" t="str">
            <v>SVS</v>
          </cell>
        </row>
        <row r="1056">
          <cell r="A1056">
            <v>1042</v>
          </cell>
          <cell r="B1056" t="str">
            <v>Krüger Alexander</v>
          </cell>
          <cell r="C1056" t="str">
            <v>M</v>
          </cell>
          <cell r="D1056">
            <v>37594</v>
          </cell>
          <cell r="E1056">
            <v>43073</v>
          </cell>
          <cell r="F1056">
            <v>15</v>
          </cell>
          <cell r="G1056" t="str">
            <v>Wien</v>
          </cell>
          <cell r="H1056" t="str">
            <v>Österr   </v>
          </cell>
          <cell r="I1056" t="str">
            <v>KRÜGEALEX</v>
          </cell>
          <cell r="J1056" t="str">
            <v>M501</v>
          </cell>
          <cell r="N1056" t="str">
            <v>I</v>
          </cell>
          <cell r="O1056" t="str">
            <v>BRU</v>
          </cell>
          <cell r="P1056" t="str">
            <v>BRU</v>
          </cell>
        </row>
        <row r="1057">
          <cell r="A1057">
            <v>1043</v>
          </cell>
          <cell r="B1057" t="str">
            <v>Ranner Tim</v>
          </cell>
          <cell r="C1057" t="str">
            <v>M</v>
          </cell>
          <cell r="D1057">
            <v>38790</v>
          </cell>
          <cell r="E1057">
            <v>42808</v>
          </cell>
          <cell r="F1057">
            <v>11</v>
          </cell>
          <cell r="G1057" t="str">
            <v>Rottenmann</v>
          </cell>
          <cell r="H1057" t="str">
            <v>Österr</v>
          </cell>
          <cell r="I1057" t="str">
            <v>RANNETIM</v>
          </cell>
          <cell r="J1057" t="str">
            <v>M503</v>
          </cell>
          <cell r="N1057" t="str">
            <v>I</v>
          </cell>
          <cell r="O1057" t="str">
            <v>ÖBL</v>
          </cell>
          <cell r="P1057" t="str">
            <v>ÖBL</v>
          </cell>
        </row>
        <row r="1058">
          <cell r="A1058">
            <v>1044</v>
          </cell>
          <cell r="B1058" t="str">
            <v>Stiedl Christopher</v>
          </cell>
          <cell r="C1058" t="str">
            <v>M</v>
          </cell>
          <cell r="D1058">
            <v>32436</v>
          </cell>
          <cell r="E1058">
            <v>43028</v>
          </cell>
          <cell r="F1058">
            <v>29</v>
          </cell>
          <cell r="G1058" t="str">
            <v>Wien</v>
          </cell>
          <cell r="H1058" t="str">
            <v>Österr</v>
          </cell>
          <cell r="I1058" t="str">
            <v>STIEDCHRI</v>
          </cell>
          <cell r="K1058">
            <v>4921</v>
          </cell>
          <cell r="N1058" t="str">
            <v>I</v>
          </cell>
          <cell r="O1058" t="str">
            <v>MÖD</v>
          </cell>
          <cell r="P1058" t="str">
            <v>MÖD</v>
          </cell>
        </row>
        <row r="1059">
          <cell r="A1059">
            <v>1045</v>
          </cell>
          <cell r="B1059" t="str">
            <v>Hofer Rene</v>
          </cell>
          <cell r="C1059" t="str">
            <v>M</v>
          </cell>
          <cell r="D1059">
            <v>35591</v>
          </cell>
          <cell r="E1059">
            <v>42896</v>
          </cell>
          <cell r="F1059">
            <v>20</v>
          </cell>
          <cell r="G1059" t="str">
            <v>Bruck/Mur</v>
          </cell>
          <cell r="H1059" t="str">
            <v>Österr</v>
          </cell>
          <cell r="I1059" t="str">
            <v>HOFERRENE</v>
          </cell>
          <cell r="K1059">
            <v>4923</v>
          </cell>
          <cell r="N1059" t="str">
            <v>I</v>
          </cell>
          <cell r="O1059" t="str">
            <v>BRM</v>
          </cell>
          <cell r="P1059" t="str">
            <v>BRM</v>
          </cell>
        </row>
        <row r="1060">
          <cell r="A1060">
            <v>1046</v>
          </cell>
          <cell r="B1060" t="str">
            <v>Rabl Marc</v>
          </cell>
          <cell r="C1060" t="str">
            <v>M</v>
          </cell>
          <cell r="D1060">
            <v>34625</v>
          </cell>
          <cell r="E1060">
            <v>43026</v>
          </cell>
          <cell r="F1060">
            <v>23</v>
          </cell>
          <cell r="G1060" t="str">
            <v>Leoben</v>
          </cell>
          <cell r="H1060" t="str">
            <v>Österr</v>
          </cell>
          <cell r="I1060" t="str">
            <v>RABLMARC</v>
          </cell>
          <cell r="K1060">
            <v>4922</v>
          </cell>
          <cell r="N1060" t="str">
            <v>I</v>
          </cell>
          <cell r="O1060" t="str">
            <v>BRM</v>
          </cell>
          <cell r="P1060" t="str">
            <v>BRM</v>
          </cell>
        </row>
        <row r="1061">
          <cell r="A1061">
            <v>1047</v>
          </cell>
          <cell r="B1061" t="str">
            <v>Gradinger Thomas</v>
          </cell>
          <cell r="C1061" t="str">
            <v>M</v>
          </cell>
          <cell r="D1061">
            <v>24357</v>
          </cell>
          <cell r="E1061">
            <v>42985</v>
          </cell>
          <cell r="F1061">
            <v>51</v>
          </cell>
          <cell r="G1061" t="str">
            <v>Wien</v>
          </cell>
          <cell r="H1061" t="str">
            <v>Österr</v>
          </cell>
          <cell r="I1061" t="str">
            <v>GRADITHOM</v>
          </cell>
          <cell r="K1061">
            <v>4924</v>
          </cell>
          <cell r="N1061" t="str">
            <v>I</v>
          </cell>
          <cell r="O1061" t="str">
            <v>POL</v>
          </cell>
          <cell r="P1061" t="str">
            <v>POL</v>
          </cell>
        </row>
        <row r="1062">
          <cell r="A1062">
            <v>1048</v>
          </cell>
          <cell r="B1062" t="str">
            <v>Mühleder Pascal</v>
          </cell>
          <cell r="C1062" t="str">
            <v>M</v>
          </cell>
          <cell r="D1062">
            <v>33246</v>
          </cell>
          <cell r="E1062">
            <v>42743</v>
          </cell>
          <cell r="F1062">
            <v>26</v>
          </cell>
          <cell r="G1062" t="str">
            <v>Linz</v>
          </cell>
          <cell r="H1062" t="str">
            <v>Österr</v>
          </cell>
          <cell r="I1062" t="str">
            <v>MÜHLEPASC</v>
          </cell>
          <cell r="K1062">
            <v>4926</v>
          </cell>
          <cell r="N1062" t="str">
            <v>I</v>
          </cell>
          <cell r="O1062" t="str">
            <v>POL</v>
          </cell>
          <cell r="P1062" t="str">
            <v>POL</v>
          </cell>
        </row>
        <row r="1063">
          <cell r="A1063">
            <v>1049</v>
          </cell>
          <cell r="B1063" t="str">
            <v>Rauter Marcus</v>
          </cell>
          <cell r="C1063" t="str">
            <v>M</v>
          </cell>
          <cell r="D1063">
            <v>34517</v>
          </cell>
          <cell r="E1063">
            <v>42918</v>
          </cell>
          <cell r="F1063">
            <v>23</v>
          </cell>
          <cell r="G1063" t="str">
            <v>Wien</v>
          </cell>
          <cell r="H1063" t="str">
            <v>Österr</v>
          </cell>
          <cell r="I1063" t="str">
            <v>RAUTEMARC</v>
          </cell>
          <cell r="K1063">
            <v>4925</v>
          </cell>
          <cell r="N1063" t="str">
            <v>I</v>
          </cell>
          <cell r="O1063" t="str">
            <v>POL</v>
          </cell>
          <cell r="P1063" t="str">
            <v>POL</v>
          </cell>
        </row>
        <row r="1064">
          <cell r="A1064">
            <v>1050</v>
          </cell>
          <cell r="B1064" t="str">
            <v>Babatunde Daniel Oluwayinka</v>
          </cell>
          <cell r="C1064" t="str">
            <v>M</v>
          </cell>
          <cell r="D1064">
            <v>33796</v>
          </cell>
          <cell r="E1064">
            <v>42927</v>
          </cell>
          <cell r="F1064">
            <v>25</v>
          </cell>
          <cell r="G1064" t="str">
            <v>Ibdan/Nigeria</v>
          </cell>
          <cell r="H1064" t="str">
            <v>United Kingdom</v>
          </cell>
          <cell r="I1064" t="str">
            <v>BABATDANI</v>
          </cell>
          <cell r="K1064">
            <v>4927</v>
          </cell>
          <cell r="N1064" t="str">
            <v>G</v>
          </cell>
          <cell r="O1064" t="str">
            <v>DOR</v>
          </cell>
          <cell r="P1064" t="str">
            <v>DOR</v>
          </cell>
        </row>
        <row r="1065">
          <cell r="A1065">
            <v>1051</v>
          </cell>
          <cell r="B1065" t="str">
            <v>Schubert Julia</v>
          </cell>
          <cell r="C1065" t="str">
            <v>W</v>
          </cell>
          <cell r="D1065">
            <v>38174</v>
          </cell>
          <cell r="E1065">
            <v>42922</v>
          </cell>
          <cell r="F1065">
            <v>13</v>
          </cell>
          <cell r="G1065" t="str">
            <v>Tulln</v>
          </cell>
          <cell r="H1065" t="str">
            <v>Öster.</v>
          </cell>
          <cell r="I1065" t="str">
            <v>SCHUBJULI</v>
          </cell>
          <cell r="N1065" t="str">
            <v>I</v>
          </cell>
          <cell r="O1065" t="str">
            <v>LAL</v>
          </cell>
          <cell r="P1065" t="str">
            <v>LAL</v>
          </cell>
        </row>
        <row r="1066">
          <cell r="A1066">
            <v>1052</v>
          </cell>
          <cell r="B1066" t="str">
            <v>Wratschko Marlies Tabea</v>
          </cell>
          <cell r="C1066" t="str">
            <v>W</v>
          </cell>
          <cell r="D1066">
            <v>34874</v>
          </cell>
          <cell r="E1066">
            <v>42910</v>
          </cell>
          <cell r="F1066">
            <v>22</v>
          </cell>
          <cell r="G1066" t="str">
            <v>Kapfenberg</v>
          </cell>
          <cell r="H1066" t="str">
            <v>Österr</v>
          </cell>
          <cell r="I1066" t="str">
            <v>WRATSMARL</v>
          </cell>
          <cell r="K1066">
            <v>4928</v>
          </cell>
          <cell r="N1066" t="str">
            <v>I</v>
          </cell>
          <cell r="O1066" t="str">
            <v>BRM</v>
          </cell>
          <cell r="P1066" t="str">
            <v>BRM</v>
          </cell>
        </row>
        <row r="1067">
          <cell r="A1067">
            <v>1053</v>
          </cell>
          <cell r="B1067" t="str">
            <v>Picher Lisa-Sarah</v>
          </cell>
          <cell r="C1067" t="str">
            <v>W</v>
          </cell>
          <cell r="D1067">
            <v>33075</v>
          </cell>
          <cell r="E1067">
            <v>42937</v>
          </cell>
          <cell r="F1067">
            <v>27</v>
          </cell>
          <cell r="G1067" t="str">
            <v>Graz</v>
          </cell>
          <cell r="H1067" t="str">
            <v>Österr</v>
          </cell>
          <cell r="I1067" t="str">
            <v>PICHELISA</v>
          </cell>
          <cell r="K1067">
            <v>4929</v>
          </cell>
          <cell r="N1067" t="str">
            <v>I</v>
          </cell>
          <cell r="O1067" t="str">
            <v>FEL</v>
          </cell>
          <cell r="P1067" t="str">
            <v>FEL</v>
          </cell>
        </row>
        <row r="1068">
          <cell r="A1068">
            <v>1054</v>
          </cell>
          <cell r="B1068" t="str">
            <v>Peta Marko</v>
          </cell>
          <cell r="C1068" t="str">
            <v>M</v>
          </cell>
          <cell r="D1068">
            <v>27233</v>
          </cell>
          <cell r="E1068">
            <v>42939</v>
          </cell>
          <cell r="F1068">
            <v>43</v>
          </cell>
          <cell r="G1068" t="str">
            <v>Mödling</v>
          </cell>
          <cell r="H1068" t="str">
            <v>Österr</v>
          </cell>
          <cell r="I1068" t="str">
            <v>PETAMARK</v>
          </cell>
          <cell r="K1068">
            <v>4932</v>
          </cell>
          <cell r="N1068" t="str">
            <v>I</v>
          </cell>
          <cell r="O1068" t="str">
            <v>BAD</v>
          </cell>
          <cell r="P1068" t="str">
            <v>BAD</v>
          </cell>
        </row>
        <row r="1069">
          <cell r="A1069">
            <v>1055</v>
          </cell>
          <cell r="B1069" t="str">
            <v>Horvath Nina</v>
          </cell>
          <cell r="C1069" t="str">
            <v>W</v>
          </cell>
          <cell r="D1069">
            <v>32591</v>
          </cell>
          <cell r="E1069">
            <v>42818</v>
          </cell>
          <cell r="F1069">
            <v>28</v>
          </cell>
          <cell r="G1069" t="str">
            <v>Oberwart</v>
          </cell>
          <cell r="H1069" t="str">
            <v>Österr   </v>
          </cell>
          <cell r="I1069" t="str">
            <v>HORVANINA</v>
          </cell>
          <cell r="K1069">
            <v>4931</v>
          </cell>
          <cell r="N1069" t="str">
            <v>I</v>
          </cell>
          <cell r="O1069" t="str">
            <v>GIC</v>
          </cell>
          <cell r="P1069" t="str">
            <v>GIC</v>
          </cell>
        </row>
        <row r="1070">
          <cell r="A1070">
            <v>1056</v>
          </cell>
          <cell r="B1070" t="str">
            <v>Kanzian Klemens</v>
          </cell>
          <cell r="C1070" t="str">
            <v>M</v>
          </cell>
          <cell r="D1070">
            <v>32121</v>
          </cell>
          <cell r="E1070">
            <v>43079</v>
          </cell>
          <cell r="F1070">
            <v>30</v>
          </cell>
          <cell r="G1070" t="str">
            <v>Wien</v>
          </cell>
          <cell r="H1070" t="str">
            <v>Österr</v>
          </cell>
          <cell r="I1070" t="str">
            <v>KANZIKLEM</v>
          </cell>
          <cell r="K1070">
            <v>4934</v>
          </cell>
          <cell r="N1070" t="str">
            <v>I</v>
          </cell>
          <cell r="O1070" t="str">
            <v>EIW</v>
          </cell>
          <cell r="P1070" t="str">
            <v>EIW</v>
          </cell>
        </row>
        <row r="1071">
          <cell r="A1071">
            <v>1057</v>
          </cell>
          <cell r="B1071" t="str">
            <v>Kousek Elisabeth</v>
          </cell>
          <cell r="C1071" t="str">
            <v>W</v>
          </cell>
          <cell r="D1071">
            <v>33554</v>
          </cell>
          <cell r="E1071">
            <v>43051</v>
          </cell>
          <cell r="F1071">
            <v>26</v>
          </cell>
          <cell r="G1071" t="str">
            <v>Wien</v>
          </cell>
          <cell r="H1071" t="str">
            <v>Österr</v>
          </cell>
          <cell r="I1071" t="str">
            <v>KOUSEELIS</v>
          </cell>
          <cell r="K1071">
            <v>4930</v>
          </cell>
          <cell r="N1071" t="str">
            <v>I</v>
          </cell>
          <cell r="O1071" t="str">
            <v>EIW</v>
          </cell>
          <cell r="P1071" t="str">
            <v>EIW</v>
          </cell>
        </row>
        <row r="1072">
          <cell r="A1072">
            <v>1058</v>
          </cell>
          <cell r="B1072" t="str">
            <v>Sayed Ahmed Ahmed</v>
          </cell>
          <cell r="C1072" t="str">
            <v>M</v>
          </cell>
          <cell r="D1072">
            <v>32865</v>
          </cell>
          <cell r="E1072">
            <v>42727</v>
          </cell>
          <cell r="F1072">
            <v>27</v>
          </cell>
          <cell r="G1072" t="str">
            <v>Gharbeya</v>
          </cell>
          <cell r="H1072" t="str">
            <v>Ägypten</v>
          </cell>
          <cell r="I1072" t="str">
            <v>SAYEDAHME</v>
          </cell>
          <cell r="K1072">
            <v>4933</v>
          </cell>
          <cell r="N1072" t="str">
            <v>G</v>
          </cell>
          <cell r="O1072" t="str">
            <v>POL</v>
          </cell>
          <cell r="P1072" t="str">
            <v>POL</v>
          </cell>
        </row>
        <row r="1073">
          <cell r="A1073">
            <v>1059</v>
          </cell>
          <cell r="B1073" t="str">
            <v>Mag. Nadine Karaman</v>
          </cell>
          <cell r="C1073" t="str">
            <v>W</v>
          </cell>
          <cell r="D1073">
            <v>28473</v>
          </cell>
          <cell r="E1073">
            <v>42718</v>
          </cell>
          <cell r="F1073">
            <v>39</v>
          </cell>
          <cell r="G1073" t="str">
            <v>Wien</v>
          </cell>
          <cell r="H1073" t="str">
            <v>Österr</v>
          </cell>
          <cell r="I1073" t="str">
            <v>KARAMNADI</v>
          </cell>
          <cell r="K1073">
            <v>4939</v>
          </cell>
          <cell r="N1073" t="str">
            <v>I</v>
          </cell>
          <cell r="O1073" t="str">
            <v>WOL</v>
          </cell>
          <cell r="P1073" t="str">
            <v>WOL</v>
          </cell>
        </row>
        <row r="1074">
          <cell r="A1074">
            <v>1060</v>
          </cell>
          <cell r="B1074" t="str">
            <v>Feischl Dominik</v>
          </cell>
          <cell r="C1074" t="str">
            <v>M</v>
          </cell>
          <cell r="D1074">
            <v>29850</v>
          </cell>
          <cell r="E1074">
            <v>42999</v>
          </cell>
          <cell r="F1074">
            <v>36</v>
          </cell>
          <cell r="G1074" t="str">
            <v>Vöcklabruck</v>
          </cell>
          <cell r="H1074" t="str">
            <v>Österr</v>
          </cell>
          <cell r="I1074" t="str">
            <v>FEISCDOMI</v>
          </cell>
          <cell r="K1074">
            <v>4935</v>
          </cell>
          <cell r="N1074" t="str">
            <v>I</v>
          </cell>
          <cell r="O1074" t="str">
            <v>LCH</v>
          </cell>
          <cell r="P1074" t="str">
            <v>LCH</v>
          </cell>
        </row>
        <row r="1075">
          <cell r="A1075">
            <v>1061</v>
          </cell>
          <cell r="B1075" t="str">
            <v>Graf Denise</v>
          </cell>
          <cell r="C1075" t="str">
            <v>W</v>
          </cell>
          <cell r="D1075">
            <v>34131</v>
          </cell>
          <cell r="E1075">
            <v>42897</v>
          </cell>
          <cell r="F1075">
            <v>24</v>
          </cell>
          <cell r="G1075" t="str">
            <v>Wien</v>
          </cell>
          <cell r="H1075" t="str">
            <v>Österr   </v>
          </cell>
          <cell r="I1075" t="str">
            <v>GRAFDENI</v>
          </cell>
          <cell r="K1075">
            <v>4937</v>
          </cell>
          <cell r="N1075" t="str">
            <v>I</v>
          </cell>
          <cell r="O1075" t="str">
            <v>VÖD</v>
          </cell>
          <cell r="P1075" t="str">
            <v>VÖD</v>
          </cell>
        </row>
        <row r="1076">
          <cell r="A1076">
            <v>1062</v>
          </cell>
          <cell r="B1076" t="str">
            <v>Scharf Lisa</v>
          </cell>
          <cell r="C1076" t="str">
            <v>W</v>
          </cell>
          <cell r="D1076">
            <v>36950</v>
          </cell>
          <cell r="E1076">
            <v>42794</v>
          </cell>
          <cell r="F1076">
            <v>16</v>
          </cell>
          <cell r="G1076" t="str">
            <v>Waidhofen an der Thaya</v>
          </cell>
          <cell r="H1076" t="str">
            <v>Österr   </v>
          </cell>
          <cell r="I1076" t="str">
            <v>SCHARLISA</v>
          </cell>
          <cell r="K1076">
            <v>4943</v>
          </cell>
          <cell r="N1076" t="str">
            <v>I</v>
          </cell>
          <cell r="O1076" t="str">
            <v>WLD</v>
          </cell>
          <cell r="P1076" t="str">
            <v>WLD</v>
          </cell>
        </row>
        <row r="1077">
          <cell r="A1077">
            <v>1063</v>
          </cell>
          <cell r="B1077" t="str">
            <v>Kainzner Matthias, Ing. Mag.</v>
          </cell>
          <cell r="C1077" t="str">
            <v>M</v>
          </cell>
          <cell r="D1077">
            <v>27955</v>
          </cell>
          <cell r="E1077">
            <v>42930</v>
          </cell>
          <cell r="F1077">
            <v>41</v>
          </cell>
          <cell r="G1077" t="str">
            <v>Salzburg</v>
          </cell>
          <cell r="H1077" t="str">
            <v>Österr</v>
          </cell>
          <cell r="I1077" t="str">
            <v>KAINZMATT</v>
          </cell>
          <cell r="K1077">
            <v>3723</v>
          </cell>
          <cell r="N1077" t="str">
            <v>I</v>
          </cell>
          <cell r="O1077" t="str">
            <v>LCH</v>
          </cell>
          <cell r="P1077" t="str">
            <v>LCH</v>
          </cell>
        </row>
        <row r="1078">
          <cell r="A1078">
            <v>1064</v>
          </cell>
          <cell r="B1078" t="str">
            <v>Voggenberger Elfriede</v>
          </cell>
          <cell r="C1078" t="str">
            <v>W</v>
          </cell>
          <cell r="D1078">
            <v>24390</v>
          </cell>
          <cell r="E1078">
            <v>43018</v>
          </cell>
          <cell r="F1078">
            <v>51</v>
          </cell>
          <cell r="G1078" t="str">
            <v>Schärding</v>
          </cell>
          <cell r="H1078" t="str">
            <v>Österr</v>
          </cell>
          <cell r="I1078" t="str">
            <v>VOGGELFR</v>
          </cell>
          <cell r="K1078">
            <v>4936</v>
          </cell>
          <cell r="N1078" t="str">
            <v>I</v>
          </cell>
          <cell r="O1078" t="str">
            <v>LCH</v>
          </cell>
          <cell r="P1078" t="str">
            <v>LCH</v>
          </cell>
        </row>
        <row r="1079">
          <cell r="A1079">
            <v>1065</v>
          </cell>
          <cell r="B1079" t="str">
            <v>Hofer Sandra</v>
          </cell>
          <cell r="C1079" t="str">
            <v>W</v>
          </cell>
          <cell r="D1079">
            <v>29287</v>
          </cell>
          <cell r="E1079">
            <v>42801</v>
          </cell>
          <cell r="F1079">
            <v>37</v>
          </cell>
          <cell r="G1079" t="str">
            <v>Wien</v>
          </cell>
          <cell r="H1079" t="str">
            <v>Österr</v>
          </cell>
          <cell r="I1079" t="str">
            <v>HOFERSAND</v>
          </cell>
          <cell r="K1079">
            <v>4945</v>
          </cell>
          <cell r="N1079" t="str">
            <v>I</v>
          </cell>
          <cell r="O1079" t="str">
            <v>VÖE</v>
          </cell>
          <cell r="P1079" t="str">
            <v>VÖE</v>
          </cell>
        </row>
        <row r="1080">
          <cell r="A1080">
            <v>1066</v>
          </cell>
          <cell r="B1080" t="str">
            <v>Kettlgruber Gerald</v>
          </cell>
          <cell r="C1080" t="str">
            <v>M</v>
          </cell>
          <cell r="D1080">
            <v>32243</v>
          </cell>
          <cell r="E1080">
            <v>42835</v>
          </cell>
          <cell r="F1080">
            <v>29</v>
          </cell>
          <cell r="G1080" t="str">
            <v>Vöcklabruck</v>
          </cell>
          <cell r="H1080" t="str">
            <v>Österr</v>
          </cell>
          <cell r="I1080" t="str">
            <v>KETTLGERA</v>
          </cell>
          <cell r="K1080">
            <v>4946</v>
          </cell>
          <cell r="N1080" t="str">
            <v>I</v>
          </cell>
          <cell r="O1080" t="str">
            <v>VÖE</v>
          </cell>
          <cell r="P1080" t="str">
            <v>VÖE</v>
          </cell>
        </row>
        <row r="1081">
          <cell r="A1081">
            <v>1067</v>
          </cell>
          <cell r="B1081" t="str">
            <v>Saburi Nia Milad</v>
          </cell>
          <cell r="C1081" t="str">
            <v>M</v>
          </cell>
          <cell r="D1081">
            <v>32861</v>
          </cell>
          <cell r="E1081">
            <v>42723</v>
          </cell>
          <cell r="F1081">
            <v>27</v>
          </cell>
          <cell r="G1081" t="str">
            <v>Dorod</v>
          </cell>
          <cell r="H1081" t="str">
            <v>Iran</v>
          </cell>
          <cell r="I1081" t="str">
            <v>SABURMILA</v>
          </cell>
          <cell r="K1081">
            <v>4944</v>
          </cell>
          <cell r="N1081" t="str">
            <v>G</v>
          </cell>
          <cell r="O1081" t="str">
            <v>VÖE</v>
          </cell>
          <cell r="P1081" t="str">
            <v>VÖE</v>
          </cell>
        </row>
        <row r="1082">
          <cell r="A1082">
            <v>1068</v>
          </cell>
          <cell r="B1082" t="str">
            <v>Blazevic Marin</v>
          </cell>
          <cell r="C1082" t="str">
            <v>M</v>
          </cell>
          <cell r="D1082">
            <v>33710</v>
          </cell>
          <cell r="E1082">
            <v>42841</v>
          </cell>
          <cell r="F1082">
            <v>25</v>
          </cell>
          <cell r="G1082" t="str">
            <v>Wien</v>
          </cell>
          <cell r="H1082" t="str">
            <v>Kroatien</v>
          </cell>
          <cell r="I1082" t="str">
            <v>BLAZEMARI</v>
          </cell>
          <cell r="K1082">
            <v>4942</v>
          </cell>
          <cell r="N1082" t="str">
            <v>G</v>
          </cell>
          <cell r="O1082" t="str">
            <v>NW</v>
          </cell>
          <cell r="P1082" t="str">
            <v>NW</v>
          </cell>
        </row>
        <row r="1083">
          <cell r="A1083">
            <v>1069</v>
          </cell>
          <cell r="B1083" t="str">
            <v>Gramberger Johann</v>
          </cell>
          <cell r="C1083" t="str">
            <v>M</v>
          </cell>
          <cell r="D1083">
            <v>30162</v>
          </cell>
          <cell r="E1083">
            <v>42946</v>
          </cell>
          <cell r="F1083">
            <v>35</v>
          </cell>
          <cell r="G1083" t="str">
            <v>Wien</v>
          </cell>
          <cell r="H1083" t="str">
            <v>Österr</v>
          </cell>
          <cell r="I1083" t="str">
            <v>GRAMBJOHA</v>
          </cell>
          <cell r="K1083">
            <v>4941</v>
          </cell>
          <cell r="N1083" t="str">
            <v>I</v>
          </cell>
          <cell r="O1083" t="str">
            <v>NW</v>
          </cell>
          <cell r="P1083" t="str">
            <v>NW</v>
          </cell>
        </row>
        <row r="1084">
          <cell r="A1084">
            <v>1070</v>
          </cell>
          <cell r="B1084" t="str">
            <v>Schantl Claudia</v>
          </cell>
          <cell r="C1084" t="str">
            <v>W</v>
          </cell>
          <cell r="D1084">
            <v>29798</v>
          </cell>
          <cell r="E1084">
            <v>42947</v>
          </cell>
          <cell r="F1084">
            <v>36</v>
          </cell>
          <cell r="G1084" t="str">
            <v>Wien</v>
          </cell>
          <cell r="H1084" t="str">
            <v>Österr</v>
          </cell>
          <cell r="I1084" t="str">
            <v>SCHANCLAU</v>
          </cell>
          <cell r="K1084">
            <v>4940</v>
          </cell>
          <cell r="N1084" t="str">
            <v>I</v>
          </cell>
          <cell r="O1084" t="str">
            <v>NW</v>
          </cell>
          <cell r="P1084" t="str">
            <v>NW</v>
          </cell>
        </row>
        <row r="1085">
          <cell r="A1085">
            <v>1071</v>
          </cell>
          <cell r="B1085" t="str">
            <v>Spirk Florian</v>
          </cell>
          <cell r="C1085" t="str">
            <v>M</v>
          </cell>
          <cell r="D1085">
            <v>34464</v>
          </cell>
          <cell r="E1085">
            <v>42865</v>
          </cell>
          <cell r="F1085">
            <v>23</v>
          </cell>
          <cell r="G1085" t="str">
            <v>Wr.Neustadt</v>
          </cell>
          <cell r="H1085" t="str">
            <v>Österr</v>
          </cell>
          <cell r="I1085" t="str">
            <v>SPIRKFLOR</v>
          </cell>
          <cell r="K1085">
            <v>4938</v>
          </cell>
          <cell r="N1085" t="str">
            <v>I</v>
          </cell>
          <cell r="O1085" t="str">
            <v>PSV</v>
          </cell>
          <cell r="P1085" t="str">
            <v>PSV</v>
          </cell>
        </row>
        <row r="1086">
          <cell r="A1086">
            <v>1072</v>
          </cell>
          <cell r="B1086" t="str">
            <v>Oberparleiter Ben Luca</v>
          </cell>
          <cell r="C1086" t="str">
            <v>M</v>
          </cell>
          <cell r="D1086">
            <v>39413</v>
          </cell>
          <cell r="E1086">
            <v>43066</v>
          </cell>
          <cell r="F1086">
            <v>10</v>
          </cell>
          <cell r="G1086" t="str">
            <v>Möding</v>
          </cell>
          <cell r="H1086" t="str">
            <v>Österr   </v>
          </cell>
          <cell r="I1086" t="str">
            <v>OBERPBENL</v>
          </cell>
          <cell r="J1086" t="str">
            <v>M504</v>
          </cell>
          <cell r="N1086" t="str">
            <v>I</v>
          </cell>
          <cell r="O1086" t="str">
            <v>VÖD</v>
          </cell>
          <cell r="P1086" t="str">
            <v>VÖD</v>
          </cell>
        </row>
        <row r="1087">
          <cell r="A1087">
            <v>1073</v>
          </cell>
          <cell r="B1087" t="str">
            <v>Spielmann Julia</v>
          </cell>
          <cell r="C1087" t="str">
            <v>W</v>
          </cell>
          <cell r="D1087">
            <v>33776</v>
          </cell>
          <cell r="E1087">
            <v>42907</v>
          </cell>
          <cell r="F1087">
            <v>25</v>
          </cell>
          <cell r="G1087" t="str">
            <v>Wien</v>
          </cell>
          <cell r="H1087" t="str">
            <v>Österr</v>
          </cell>
          <cell r="I1087" t="str">
            <v>SPIELJULI</v>
          </cell>
          <cell r="K1087">
            <v>4947</v>
          </cell>
          <cell r="N1087" t="str">
            <v>I</v>
          </cell>
          <cell r="O1087" t="str">
            <v>BRU</v>
          </cell>
          <cell r="P1087" t="str">
            <v>BRU</v>
          </cell>
        </row>
        <row r="1088">
          <cell r="A1088">
            <v>1074</v>
          </cell>
          <cell r="B1088" t="str">
            <v>Hechenberger Sabrina</v>
          </cell>
          <cell r="C1088" t="str">
            <v>W</v>
          </cell>
          <cell r="D1088">
            <v>31685</v>
          </cell>
          <cell r="E1088">
            <v>43008</v>
          </cell>
          <cell r="F1088">
            <v>31</v>
          </cell>
          <cell r="G1088" t="str">
            <v>Hoch-Rum</v>
          </cell>
          <cell r="H1088" t="str">
            <v>Österr</v>
          </cell>
          <cell r="I1088" t="str">
            <v>HECHESABR</v>
          </cell>
          <cell r="K1088">
            <v>4948</v>
          </cell>
          <cell r="N1088" t="str">
            <v>I</v>
          </cell>
          <cell r="O1088" t="str">
            <v>AKI</v>
          </cell>
          <cell r="P1088" t="str">
            <v>AKI</v>
          </cell>
        </row>
        <row r="1089">
          <cell r="A1089">
            <v>1075</v>
          </cell>
          <cell r="B1089" t="str">
            <v>Schwienbacher Fabian</v>
          </cell>
          <cell r="C1089" t="str">
            <v>M</v>
          </cell>
          <cell r="D1089">
            <v>38688</v>
          </cell>
          <cell r="E1089">
            <v>43071</v>
          </cell>
          <cell r="F1089">
            <v>12</v>
          </cell>
          <cell r="G1089" t="str">
            <v>Hall in Tirol</v>
          </cell>
          <cell r="H1089" t="str">
            <v>Österr</v>
          </cell>
          <cell r="I1089" t="str">
            <v>SCHWIFABI</v>
          </cell>
          <cell r="J1089" t="str">
            <v>M505</v>
          </cell>
          <cell r="N1089" t="str">
            <v>I</v>
          </cell>
          <cell r="O1089" t="str">
            <v>RUM</v>
          </cell>
          <cell r="P1089" t="str">
            <v>RUM</v>
          </cell>
        </row>
        <row r="1090">
          <cell r="A1090">
            <v>1076</v>
          </cell>
          <cell r="B1090" t="str">
            <v>Walter Maximilian</v>
          </cell>
          <cell r="C1090" t="str">
            <v>M</v>
          </cell>
          <cell r="D1090">
            <v>33132</v>
          </cell>
          <cell r="E1090">
            <v>42994</v>
          </cell>
          <cell r="F1090">
            <v>27</v>
          </cell>
          <cell r="G1090" t="str">
            <v>Zwettl</v>
          </cell>
          <cell r="H1090" t="str">
            <v>Österr</v>
          </cell>
          <cell r="I1090" t="str">
            <v>WALTEMAXI</v>
          </cell>
          <cell r="K1090">
            <v>4950</v>
          </cell>
          <cell r="N1090" t="str">
            <v>I</v>
          </cell>
          <cell r="O1090" t="str">
            <v>WOL</v>
          </cell>
          <cell r="P1090" t="str">
            <v>WOL</v>
          </cell>
        </row>
        <row r="1091">
          <cell r="A1091">
            <v>1077</v>
          </cell>
          <cell r="B1091" t="str">
            <v>Ludwig Sebastian</v>
          </cell>
          <cell r="C1091" t="str">
            <v>M</v>
          </cell>
          <cell r="D1091">
            <v>35829</v>
          </cell>
          <cell r="E1091">
            <v>42769</v>
          </cell>
          <cell r="F1091">
            <v>19</v>
          </cell>
          <cell r="G1091" t="str">
            <v>Linz</v>
          </cell>
          <cell r="H1091" t="str">
            <v>Österr</v>
          </cell>
          <cell r="I1091" t="str">
            <v>LUDWISEBA</v>
          </cell>
          <cell r="K1091">
            <v>4949</v>
          </cell>
          <cell r="N1091" t="str">
            <v>I</v>
          </cell>
          <cell r="O1091" t="str">
            <v>VÖE</v>
          </cell>
          <cell r="P1091" t="str">
            <v>VÖE</v>
          </cell>
        </row>
        <row r="1092">
          <cell r="A1092">
            <v>1078</v>
          </cell>
          <cell r="B1092" t="str">
            <v>Cojanu Latschenberger Cristina-Claudia</v>
          </cell>
          <cell r="C1092" t="str">
            <v>W</v>
          </cell>
          <cell r="D1092">
            <v>29204</v>
          </cell>
          <cell r="E1092">
            <v>42719</v>
          </cell>
          <cell r="F1092">
            <v>37</v>
          </cell>
          <cell r="G1092" t="str">
            <v>Bukarest</v>
          </cell>
          <cell r="H1092" t="str">
            <v>Rumänien</v>
          </cell>
          <cell r="I1092" t="str">
            <v>COJANCHRI</v>
          </cell>
          <cell r="K1092">
            <v>4953</v>
          </cell>
          <cell r="N1092" t="str">
            <v>G</v>
          </cell>
          <cell r="O1092" t="str">
            <v>GOL</v>
          </cell>
          <cell r="P1092" t="str">
            <v>GOL</v>
          </cell>
        </row>
        <row r="1093">
          <cell r="A1093">
            <v>1079</v>
          </cell>
          <cell r="B1093" t="str">
            <v>Janosec Milan</v>
          </cell>
          <cell r="C1093" t="str">
            <v>M</v>
          </cell>
          <cell r="D1093">
            <v>34489</v>
          </cell>
          <cell r="E1093">
            <v>42890</v>
          </cell>
          <cell r="F1093">
            <v>23</v>
          </cell>
          <cell r="G1093" t="str">
            <v>Cadca</v>
          </cell>
          <cell r="H1093" t="str">
            <v>Slowakei</v>
          </cell>
          <cell r="I1093" t="str">
            <v>JANOSMILA</v>
          </cell>
          <cell r="K1093">
            <v>4951</v>
          </cell>
          <cell r="N1093" t="str">
            <v>G</v>
          </cell>
          <cell r="O1093" t="str">
            <v>GOL</v>
          </cell>
          <cell r="P1093" t="str">
            <v>GOL</v>
          </cell>
        </row>
        <row r="1094">
          <cell r="A1094">
            <v>1080</v>
          </cell>
          <cell r="B1094" t="str">
            <v>Latschenberger Philipp</v>
          </cell>
          <cell r="C1094" t="str">
            <v>M</v>
          </cell>
          <cell r="D1094">
            <v>29052</v>
          </cell>
          <cell r="E1094">
            <v>42932</v>
          </cell>
          <cell r="F1094">
            <v>38</v>
          </cell>
          <cell r="G1094" t="str">
            <v>Wien</v>
          </cell>
          <cell r="H1094" t="str">
            <v>Österr</v>
          </cell>
          <cell r="I1094" t="str">
            <v>LATSCPHIL</v>
          </cell>
          <cell r="K1094">
            <v>4952</v>
          </cell>
          <cell r="N1094" t="str">
            <v>I</v>
          </cell>
          <cell r="O1094" t="str">
            <v>GOL</v>
          </cell>
          <cell r="P1094" t="str">
            <v>GOL</v>
          </cell>
        </row>
        <row r="1095">
          <cell r="A1095">
            <v>1081</v>
          </cell>
          <cell r="B1095" t="str">
            <v>Fazekas Michaela</v>
          </cell>
          <cell r="C1095" t="str">
            <v>W</v>
          </cell>
          <cell r="D1095">
            <v>27209</v>
          </cell>
          <cell r="E1095">
            <v>42915</v>
          </cell>
          <cell r="F1095">
            <v>43</v>
          </cell>
          <cell r="G1095" t="str">
            <v>Eisenstadt</v>
          </cell>
          <cell r="H1095" t="str">
            <v>Österr</v>
          </cell>
          <cell r="I1095" t="str">
            <v>FAZEKMICH</v>
          </cell>
          <cell r="K1095">
            <v>4954</v>
          </cell>
          <cell r="N1095" t="str">
            <v>I</v>
          </cell>
          <cell r="O1095" t="str">
            <v>POL</v>
          </cell>
          <cell r="P1095" t="str">
            <v>POL</v>
          </cell>
        </row>
        <row r="1096">
          <cell r="A1096">
            <v>1082</v>
          </cell>
          <cell r="B1096" t="str">
            <v>Korsalka Mario</v>
          </cell>
          <cell r="C1096" t="str">
            <v>M</v>
          </cell>
          <cell r="D1096">
            <v>39209</v>
          </cell>
          <cell r="E1096">
            <v>42862</v>
          </cell>
          <cell r="F1096">
            <v>10</v>
          </cell>
          <cell r="G1096" t="str">
            <v>Wien</v>
          </cell>
          <cell r="H1096" t="str">
            <v>Österr</v>
          </cell>
          <cell r="I1096" t="str">
            <v>KORSAMARI</v>
          </cell>
          <cell r="J1096" t="str">
            <v>M506</v>
          </cell>
          <cell r="N1096" t="str">
            <v>I</v>
          </cell>
          <cell r="O1096" t="str">
            <v>PSV</v>
          </cell>
          <cell r="P1096" t="str">
            <v>PSV</v>
          </cell>
        </row>
        <row r="1097">
          <cell r="A1097">
            <v>1083</v>
          </cell>
          <cell r="E1097" t="str">
            <v/>
          </cell>
          <cell r="F1097" t="str">
            <v/>
          </cell>
        </row>
        <row r="1098">
          <cell r="A1098">
            <v>1084</v>
          </cell>
          <cell r="E1098" t="str">
            <v/>
          </cell>
          <cell r="F1098" t="str">
            <v/>
          </cell>
        </row>
        <row r="1099">
          <cell r="A1099">
            <v>1085</v>
          </cell>
          <cell r="E1099" t="str">
            <v/>
          </cell>
          <cell r="F1099" t="str">
            <v/>
          </cell>
        </row>
        <row r="1100">
          <cell r="A1100">
            <v>1086</v>
          </cell>
          <cell r="E1100" t="str">
            <v/>
          </cell>
          <cell r="F1100" t="str">
            <v/>
          </cell>
        </row>
        <row r="1101">
          <cell r="A1101">
            <v>1087</v>
          </cell>
          <cell r="E1101" t="str">
            <v/>
          </cell>
          <cell r="F1101" t="str">
            <v/>
          </cell>
        </row>
        <row r="1102">
          <cell r="A1102">
            <v>1088</v>
          </cell>
          <cell r="E1102" t="str">
            <v/>
          </cell>
          <cell r="F1102" t="str">
            <v/>
          </cell>
        </row>
        <row r="1103">
          <cell r="A1103">
            <v>1089</v>
          </cell>
          <cell r="E1103" t="str">
            <v/>
          </cell>
          <cell r="F1103" t="str">
            <v/>
          </cell>
        </row>
        <row r="1104">
          <cell r="A1104">
            <v>1090</v>
          </cell>
          <cell r="E1104" t="str">
            <v/>
          </cell>
          <cell r="F1104" t="str">
            <v/>
          </cell>
        </row>
        <row r="1105">
          <cell r="A1105">
            <v>1091</v>
          </cell>
          <cell r="E1105" t="str">
            <v/>
          </cell>
          <cell r="F1105" t="str">
            <v/>
          </cell>
        </row>
        <row r="1106">
          <cell r="A1106">
            <v>1092</v>
          </cell>
          <cell r="E1106" t="str">
            <v/>
          </cell>
          <cell r="F1106" t="str">
            <v/>
          </cell>
        </row>
        <row r="1107">
          <cell r="A1107">
            <v>1093</v>
          </cell>
          <cell r="E1107" t="str">
            <v/>
          </cell>
          <cell r="F1107" t="str">
            <v/>
          </cell>
        </row>
        <row r="1108">
          <cell r="A1108">
            <v>1094</v>
          </cell>
          <cell r="E1108" t="str">
            <v/>
          </cell>
          <cell r="F1108" t="str">
            <v/>
          </cell>
        </row>
        <row r="1109">
          <cell r="A1109">
            <v>1095</v>
          </cell>
          <cell r="E1109" t="str">
            <v/>
          </cell>
          <cell r="F1109" t="str">
            <v/>
          </cell>
        </row>
        <row r="1110">
          <cell r="A1110">
            <v>1096</v>
          </cell>
          <cell r="E1110" t="str">
            <v/>
          </cell>
          <cell r="F1110" t="str">
            <v/>
          </cell>
        </row>
        <row r="1111">
          <cell r="A1111">
            <v>1097</v>
          </cell>
          <cell r="E1111" t="str">
            <v/>
          </cell>
          <cell r="F1111" t="str">
            <v/>
          </cell>
        </row>
        <row r="1112">
          <cell r="A1112">
            <v>1098</v>
          </cell>
          <cell r="E1112" t="str">
            <v/>
          </cell>
          <cell r="F1112" t="str">
            <v/>
          </cell>
        </row>
        <row r="1113">
          <cell r="A1113">
            <v>1099</v>
          </cell>
          <cell r="E1113" t="str">
            <v/>
          </cell>
          <cell r="F1113" t="str">
            <v/>
          </cell>
        </row>
        <row r="1114">
          <cell r="A1114">
            <v>1100</v>
          </cell>
          <cell r="E1114" t="str">
            <v/>
          </cell>
          <cell r="F1114" t="str">
            <v/>
          </cell>
        </row>
        <row r="1115">
          <cell r="A1115">
            <v>1101</v>
          </cell>
          <cell r="E1115" t="str">
            <v/>
          </cell>
          <cell r="F1115" t="str">
            <v/>
          </cell>
        </row>
        <row r="1116">
          <cell r="A1116">
            <v>1102</v>
          </cell>
          <cell r="E1116" t="str">
            <v/>
          </cell>
          <cell r="F1116" t="str">
            <v/>
          </cell>
        </row>
        <row r="1117">
          <cell r="A1117">
            <v>1103</v>
          </cell>
          <cell r="E1117" t="str">
            <v/>
          </cell>
          <cell r="F1117" t="str">
            <v/>
          </cell>
        </row>
        <row r="1118">
          <cell r="A1118">
            <v>1104</v>
          </cell>
          <cell r="E1118" t="str">
            <v/>
          </cell>
          <cell r="F1118" t="str">
            <v/>
          </cell>
        </row>
        <row r="1119">
          <cell r="A1119">
            <v>1105</v>
          </cell>
          <cell r="E1119" t="str">
            <v/>
          </cell>
          <cell r="F1119" t="str">
            <v/>
          </cell>
        </row>
        <row r="1120">
          <cell r="A1120">
            <v>1106</v>
          </cell>
          <cell r="E1120" t="str">
            <v/>
          </cell>
          <cell r="F1120" t="str">
            <v/>
          </cell>
        </row>
        <row r="1121">
          <cell r="A1121">
            <v>1107</v>
          </cell>
          <cell r="E1121" t="str">
            <v/>
          </cell>
          <cell r="F1121" t="str">
            <v/>
          </cell>
        </row>
        <row r="1122">
          <cell r="A1122">
            <v>1108</v>
          </cell>
          <cell r="E1122" t="str">
            <v/>
          </cell>
          <cell r="F1122" t="str">
            <v/>
          </cell>
        </row>
        <row r="1123">
          <cell r="A1123">
            <v>1109</v>
          </cell>
          <cell r="E1123" t="str">
            <v/>
          </cell>
          <cell r="F1123" t="str">
            <v/>
          </cell>
        </row>
        <row r="1124">
          <cell r="A1124">
            <v>1110</v>
          </cell>
          <cell r="E1124" t="str">
            <v/>
          </cell>
          <cell r="F1124" t="str">
            <v/>
          </cell>
        </row>
        <row r="1125">
          <cell r="A1125">
            <v>1111</v>
          </cell>
          <cell r="E1125" t="str">
            <v/>
          </cell>
          <cell r="F1125" t="str">
            <v/>
          </cell>
        </row>
        <row r="1126">
          <cell r="A1126">
            <v>1112</v>
          </cell>
          <cell r="E1126" t="str">
            <v/>
          </cell>
          <cell r="F1126" t="str">
            <v/>
          </cell>
        </row>
        <row r="1127">
          <cell r="A1127">
            <v>1113</v>
          </cell>
          <cell r="E1127" t="str">
            <v/>
          </cell>
          <cell r="F1127" t="str">
            <v/>
          </cell>
        </row>
        <row r="1128">
          <cell r="A1128">
            <v>1114</v>
          </cell>
          <cell r="E1128" t="str">
            <v/>
          </cell>
          <cell r="F1128" t="str">
            <v/>
          </cell>
        </row>
        <row r="1129">
          <cell r="A1129">
            <v>1115</v>
          </cell>
          <cell r="E1129" t="str">
            <v/>
          </cell>
          <cell r="F1129" t="str">
            <v/>
          </cell>
        </row>
        <row r="1130">
          <cell r="A1130">
            <v>1116</v>
          </cell>
          <cell r="E1130" t="str">
            <v/>
          </cell>
          <cell r="F1130" t="str">
            <v/>
          </cell>
        </row>
        <row r="1131">
          <cell r="A1131">
            <v>1117</v>
          </cell>
          <cell r="E1131" t="str">
            <v/>
          </cell>
          <cell r="F1131" t="str">
            <v/>
          </cell>
        </row>
        <row r="1132">
          <cell r="A1132">
            <v>1118</v>
          </cell>
          <cell r="E1132" t="str">
            <v/>
          </cell>
          <cell r="F1132" t="str">
            <v/>
          </cell>
        </row>
        <row r="1133">
          <cell r="A1133">
            <v>1119</v>
          </cell>
          <cell r="E1133" t="str">
            <v/>
          </cell>
          <cell r="F1133" t="str">
            <v/>
          </cell>
        </row>
        <row r="1134">
          <cell r="A1134">
            <v>1120</v>
          </cell>
          <cell r="E1134" t="str">
            <v/>
          </cell>
          <cell r="F1134" t="str">
            <v/>
          </cell>
        </row>
        <row r="1135">
          <cell r="A1135">
            <v>1121</v>
          </cell>
          <cell r="E1135" t="str">
            <v/>
          </cell>
          <cell r="F1135" t="str">
            <v/>
          </cell>
        </row>
        <row r="1136">
          <cell r="A1136">
            <v>1122</v>
          </cell>
          <cell r="E1136" t="str">
            <v/>
          </cell>
          <cell r="F1136" t="str">
            <v/>
          </cell>
        </row>
        <row r="1137">
          <cell r="A1137">
            <v>1123</v>
          </cell>
          <cell r="E1137" t="str">
            <v/>
          </cell>
          <cell r="F1137" t="str">
            <v/>
          </cell>
        </row>
        <row r="1138">
          <cell r="A1138">
            <v>1124</v>
          </cell>
          <cell r="E1138" t="str">
            <v/>
          </cell>
          <cell r="F1138" t="str">
            <v/>
          </cell>
        </row>
        <row r="1139">
          <cell r="A1139">
            <v>1125</v>
          </cell>
          <cell r="E1139" t="str">
            <v/>
          </cell>
          <cell r="F1139" t="str">
            <v/>
          </cell>
        </row>
        <row r="1140">
          <cell r="A1140">
            <v>1126</v>
          </cell>
          <cell r="E1140" t="str">
            <v/>
          </cell>
          <cell r="F1140" t="str">
            <v/>
          </cell>
        </row>
        <row r="1141">
          <cell r="A1141">
            <v>1127</v>
          </cell>
          <cell r="E1141" t="str">
            <v/>
          </cell>
          <cell r="F1141" t="str">
            <v/>
          </cell>
        </row>
        <row r="1142">
          <cell r="A1142">
            <v>1128</v>
          </cell>
          <cell r="E1142" t="str">
            <v/>
          </cell>
          <cell r="F1142" t="str">
            <v/>
          </cell>
        </row>
        <row r="1143">
          <cell r="A1143">
            <v>1129</v>
          </cell>
          <cell r="E1143" t="str">
            <v/>
          </cell>
          <cell r="F1143" t="str">
            <v/>
          </cell>
        </row>
        <row r="1144">
          <cell r="A1144">
            <v>1130</v>
          </cell>
          <cell r="E1144" t="str">
            <v/>
          </cell>
          <cell r="F1144" t="str">
            <v/>
          </cell>
        </row>
        <row r="1145">
          <cell r="A1145">
            <v>1131</v>
          </cell>
          <cell r="E1145" t="str">
            <v/>
          </cell>
          <cell r="F1145" t="str">
            <v/>
          </cell>
        </row>
        <row r="1146">
          <cell r="A1146">
            <v>1132</v>
          </cell>
          <cell r="E1146" t="str">
            <v/>
          </cell>
          <cell r="F1146" t="str">
            <v/>
          </cell>
        </row>
        <row r="1147">
          <cell r="A1147">
            <v>1133</v>
          </cell>
          <cell r="E1147" t="str">
            <v/>
          </cell>
          <cell r="F1147" t="str">
            <v/>
          </cell>
        </row>
        <row r="1148">
          <cell r="A1148">
            <v>1134</v>
          </cell>
          <cell r="E1148" t="str">
            <v/>
          </cell>
          <cell r="F1148" t="str">
            <v/>
          </cell>
        </row>
        <row r="1149">
          <cell r="A1149">
            <v>1135</v>
          </cell>
          <cell r="E1149" t="str">
            <v/>
          </cell>
          <cell r="F1149" t="str">
            <v/>
          </cell>
        </row>
        <row r="1150">
          <cell r="A1150">
            <v>1136</v>
          </cell>
          <cell r="E1150" t="str">
            <v/>
          </cell>
          <cell r="F1150" t="str">
            <v/>
          </cell>
        </row>
        <row r="1151">
          <cell r="A1151">
            <v>1137</v>
          </cell>
          <cell r="E1151" t="str">
            <v/>
          </cell>
          <cell r="F1151" t="str">
            <v/>
          </cell>
        </row>
        <row r="1152">
          <cell r="A1152">
            <v>1138</v>
          </cell>
          <cell r="E1152" t="str">
            <v/>
          </cell>
          <cell r="F1152" t="str">
            <v/>
          </cell>
        </row>
        <row r="1153">
          <cell r="A1153">
            <v>1139</v>
          </cell>
          <cell r="E1153" t="str">
            <v/>
          </cell>
          <cell r="F1153" t="str">
            <v/>
          </cell>
        </row>
        <row r="1154">
          <cell r="A1154">
            <v>1140</v>
          </cell>
          <cell r="E1154" t="str">
            <v/>
          </cell>
          <cell r="F1154" t="str">
            <v/>
          </cell>
        </row>
        <row r="1155">
          <cell r="A1155">
            <v>1141</v>
          </cell>
          <cell r="E1155" t="str">
            <v/>
          </cell>
          <cell r="F1155" t="str">
            <v/>
          </cell>
        </row>
        <row r="1156">
          <cell r="A1156">
            <v>1142</v>
          </cell>
          <cell r="E1156" t="str">
            <v/>
          </cell>
          <cell r="F1156" t="str">
            <v/>
          </cell>
        </row>
        <row r="1157">
          <cell r="A1157">
            <v>1143</v>
          </cell>
          <cell r="E1157" t="str">
            <v/>
          </cell>
          <cell r="F1157" t="str">
            <v/>
          </cell>
        </row>
        <row r="1158">
          <cell r="A1158">
            <v>1144</v>
          </cell>
          <cell r="E1158" t="str">
            <v/>
          </cell>
          <cell r="F1158" t="str">
            <v/>
          </cell>
        </row>
        <row r="1159">
          <cell r="A1159">
            <v>1145</v>
          </cell>
          <cell r="E1159" t="str">
            <v/>
          </cell>
          <cell r="F1159" t="str">
            <v/>
          </cell>
        </row>
        <row r="1160">
          <cell r="A1160">
            <v>1146</v>
          </cell>
          <cell r="E1160" t="str">
            <v/>
          </cell>
          <cell r="F1160" t="str">
            <v/>
          </cell>
        </row>
        <row r="1161">
          <cell r="A1161">
            <v>1147</v>
          </cell>
          <cell r="E1161" t="str">
            <v/>
          </cell>
          <cell r="F1161" t="str">
            <v/>
          </cell>
        </row>
        <row r="1162">
          <cell r="A1162">
            <v>1148</v>
          </cell>
          <cell r="E1162" t="str">
            <v/>
          </cell>
          <cell r="F1162" t="str">
            <v/>
          </cell>
        </row>
        <row r="1163">
          <cell r="A1163">
            <v>1149</v>
          </cell>
          <cell r="E1163" t="str">
            <v/>
          </cell>
          <cell r="F1163" t="str">
            <v/>
          </cell>
        </row>
        <row r="1164">
          <cell r="A1164">
            <v>1150</v>
          </cell>
          <cell r="E1164" t="str">
            <v/>
          </cell>
          <cell r="F1164" t="str">
            <v/>
          </cell>
        </row>
        <row r="1165">
          <cell r="A1165">
            <v>1151</v>
          </cell>
          <cell r="E1165" t="str">
            <v/>
          </cell>
          <cell r="F1165" t="str">
            <v/>
          </cell>
        </row>
        <row r="1166">
          <cell r="A1166">
            <v>1152</v>
          </cell>
          <cell r="E1166" t="str">
            <v/>
          </cell>
          <cell r="F1166" t="str">
            <v/>
          </cell>
        </row>
        <row r="1167">
          <cell r="A1167">
            <v>1153</v>
          </cell>
          <cell r="E1167" t="str">
            <v/>
          </cell>
          <cell r="F1167" t="str">
            <v/>
          </cell>
        </row>
        <row r="1168">
          <cell r="A1168">
            <v>1154</v>
          </cell>
          <cell r="E1168" t="str">
            <v/>
          </cell>
          <cell r="F1168" t="str">
            <v/>
          </cell>
        </row>
        <row r="1169">
          <cell r="A1169">
            <v>1155</v>
          </cell>
          <cell r="E1169" t="str">
            <v/>
          </cell>
          <cell r="F1169" t="str">
            <v/>
          </cell>
        </row>
        <row r="1170">
          <cell r="A1170">
            <v>1156</v>
          </cell>
          <cell r="E1170" t="str">
            <v/>
          </cell>
          <cell r="F1170" t="str">
            <v/>
          </cell>
        </row>
        <row r="1171">
          <cell r="A1171">
            <v>1157</v>
          </cell>
          <cell r="E1171" t="str">
            <v/>
          </cell>
          <cell r="F1171" t="str">
            <v/>
          </cell>
        </row>
        <row r="1172">
          <cell r="A1172">
            <v>1158</v>
          </cell>
          <cell r="E1172" t="str">
            <v/>
          </cell>
          <cell r="F1172" t="str">
            <v/>
          </cell>
        </row>
        <row r="1173">
          <cell r="A1173">
            <v>1159</v>
          </cell>
          <cell r="E1173" t="str">
            <v/>
          </cell>
          <cell r="F1173" t="str">
            <v/>
          </cell>
        </row>
        <row r="1174">
          <cell r="A1174">
            <v>1160</v>
          </cell>
          <cell r="E1174" t="str">
            <v/>
          </cell>
          <cell r="F1174" t="str">
            <v/>
          </cell>
        </row>
        <row r="1175">
          <cell r="A1175">
            <v>1161</v>
          </cell>
          <cell r="E1175" t="str">
            <v/>
          </cell>
          <cell r="F1175" t="str">
            <v/>
          </cell>
        </row>
        <row r="1176">
          <cell r="A1176">
            <v>1162</v>
          </cell>
          <cell r="E1176" t="str">
            <v/>
          </cell>
          <cell r="F1176" t="str">
            <v/>
          </cell>
        </row>
        <row r="1177">
          <cell r="A1177">
            <v>1163</v>
          </cell>
          <cell r="E1177" t="str">
            <v/>
          </cell>
          <cell r="F1177" t="str">
            <v/>
          </cell>
        </row>
        <row r="1178">
          <cell r="A1178">
            <v>1164</v>
          </cell>
          <cell r="E1178" t="str">
            <v/>
          </cell>
          <cell r="F1178" t="str">
            <v/>
          </cell>
        </row>
        <row r="1179">
          <cell r="A1179">
            <v>1165</v>
          </cell>
          <cell r="E1179" t="str">
            <v/>
          </cell>
          <cell r="F1179" t="str">
            <v/>
          </cell>
        </row>
        <row r="1180">
          <cell r="A1180">
            <v>1166</v>
          </cell>
          <cell r="E1180" t="str">
            <v/>
          </cell>
          <cell r="F1180" t="str">
            <v/>
          </cell>
        </row>
        <row r="1181">
          <cell r="A1181">
            <v>1167</v>
          </cell>
          <cell r="E1181" t="str">
            <v/>
          </cell>
          <cell r="F1181" t="str">
            <v/>
          </cell>
        </row>
        <row r="1182">
          <cell r="A1182">
            <v>1168</v>
          </cell>
          <cell r="E1182" t="str">
            <v/>
          </cell>
          <cell r="F1182" t="str">
            <v/>
          </cell>
        </row>
        <row r="1183">
          <cell r="A1183">
            <v>1169</v>
          </cell>
          <cell r="E1183" t="str">
            <v/>
          </cell>
          <cell r="F1183" t="str">
            <v/>
          </cell>
        </row>
        <row r="1184">
          <cell r="A1184">
            <v>1170</v>
          </cell>
          <cell r="E1184" t="str">
            <v/>
          </cell>
          <cell r="F1184" t="str">
            <v/>
          </cell>
        </row>
        <row r="1185">
          <cell r="A1185">
            <v>1171</v>
          </cell>
          <cell r="E1185" t="str">
            <v/>
          </cell>
          <cell r="F1185" t="str">
            <v/>
          </cell>
        </row>
        <row r="1186">
          <cell r="A1186">
            <v>1172</v>
          </cell>
          <cell r="E1186" t="str">
            <v/>
          </cell>
          <cell r="F1186" t="str">
            <v/>
          </cell>
        </row>
        <row r="1187">
          <cell r="A1187">
            <v>1173</v>
          </cell>
          <cell r="E1187" t="str">
            <v/>
          </cell>
          <cell r="F1187" t="str">
            <v/>
          </cell>
        </row>
        <row r="1188">
          <cell r="A1188">
            <v>1174</v>
          </cell>
          <cell r="E1188" t="str">
            <v/>
          </cell>
          <cell r="F1188" t="str">
            <v/>
          </cell>
        </row>
        <row r="1189">
          <cell r="A1189">
            <v>1175</v>
          </cell>
          <cell r="E1189" t="str">
            <v/>
          </cell>
          <cell r="F1189" t="str">
            <v/>
          </cell>
        </row>
        <row r="1190">
          <cell r="A1190">
            <v>1176</v>
          </cell>
          <cell r="E1190" t="str">
            <v/>
          </cell>
          <cell r="F1190" t="str">
            <v/>
          </cell>
        </row>
        <row r="1191">
          <cell r="A1191">
            <v>1177</v>
          </cell>
          <cell r="E1191" t="str">
            <v/>
          </cell>
          <cell r="F1191" t="str">
            <v/>
          </cell>
        </row>
        <row r="1192">
          <cell r="A1192">
            <v>1178</v>
          </cell>
          <cell r="E1192" t="str">
            <v/>
          </cell>
          <cell r="F1192" t="str">
            <v/>
          </cell>
        </row>
        <row r="1193">
          <cell r="A1193">
            <v>1179</v>
          </cell>
          <cell r="E1193" t="str">
            <v/>
          </cell>
          <cell r="F1193" t="str">
            <v/>
          </cell>
        </row>
        <row r="1194">
          <cell r="A1194">
            <v>1180</v>
          </cell>
          <cell r="E1194" t="str">
            <v/>
          </cell>
          <cell r="F1194" t="str">
            <v/>
          </cell>
        </row>
        <row r="1195">
          <cell r="A1195">
            <v>1181</v>
          </cell>
          <cell r="E1195" t="str">
            <v/>
          </cell>
          <cell r="F1195" t="str">
            <v/>
          </cell>
        </row>
        <row r="1196">
          <cell r="A1196">
            <v>1182</v>
          </cell>
          <cell r="E1196" t="str">
            <v/>
          </cell>
          <cell r="F1196" t="str">
            <v/>
          </cell>
        </row>
        <row r="1197">
          <cell r="A1197">
            <v>1183</v>
          </cell>
          <cell r="E1197" t="str">
            <v/>
          </cell>
          <cell r="F1197" t="str">
            <v/>
          </cell>
        </row>
        <row r="1198">
          <cell r="A1198">
            <v>1184</v>
          </cell>
          <cell r="E1198" t="str">
            <v/>
          </cell>
          <cell r="F1198" t="str">
            <v/>
          </cell>
        </row>
        <row r="1199">
          <cell r="A1199">
            <v>1185</v>
          </cell>
          <cell r="E1199" t="str">
            <v/>
          </cell>
          <cell r="F1199" t="str">
            <v/>
          </cell>
        </row>
        <row r="1200">
          <cell r="A1200">
            <v>1186</v>
          </cell>
          <cell r="E1200" t="str">
            <v/>
          </cell>
          <cell r="F1200" t="str">
            <v/>
          </cell>
        </row>
        <row r="1201">
          <cell r="A1201">
            <v>1187</v>
          </cell>
          <cell r="E1201" t="str">
            <v/>
          </cell>
          <cell r="F1201" t="str">
            <v/>
          </cell>
        </row>
        <row r="1202">
          <cell r="A1202">
            <v>1188</v>
          </cell>
          <cell r="E1202" t="str">
            <v/>
          </cell>
          <cell r="F1202" t="str">
            <v/>
          </cell>
        </row>
        <row r="1203">
          <cell r="A1203">
            <v>1189</v>
          </cell>
          <cell r="E1203" t="str">
            <v/>
          </cell>
          <cell r="F1203" t="str">
            <v/>
          </cell>
        </row>
        <row r="1204">
          <cell r="A1204">
            <v>1190</v>
          </cell>
          <cell r="E1204" t="str">
            <v/>
          </cell>
          <cell r="F1204" t="str">
            <v/>
          </cell>
        </row>
        <row r="1205">
          <cell r="A1205">
            <v>1191</v>
          </cell>
          <cell r="E1205" t="str">
            <v/>
          </cell>
          <cell r="F1205" t="str">
            <v/>
          </cell>
        </row>
        <row r="1206">
          <cell r="A1206">
            <v>1192</v>
          </cell>
          <cell r="E1206" t="str">
            <v/>
          </cell>
          <cell r="F1206" t="str">
            <v/>
          </cell>
        </row>
        <row r="1207">
          <cell r="A1207">
            <v>1193</v>
          </cell>
          <cell r="E1207" t="str">
            <v/>
          </cell>
          <cell r="F1207" t="str">
            <v/>
          </cell>
        </row>
        <row r="1208">
          <cell r="A1208">
            <v>1194</v>
          </cell>
          <cell r="E1208" t="str">
            <v/>
          </cell>
          <cell r="F1208" t="str">
            <v/>
          </cell>
        </row>
        <row r="1209">
          <cell r="A1209">
            <v>1195</v>
          </cell>
          <cell r="E1209" t="str">
            <v/>
          </cell>
          <cell r="F1209" t="str">
            <v/>
          </cell>
        </row>
        <row r="1210">
          <cell r="A1210">
            <v>1196</v>
          </cell>
          <cell r="E1210" t="str">
            <v/>
          </cell>
          <cell r="F1210" t="str">
            <v/>
          </cell>
        </row>
        <row r="1211">
          <cell r="A1211">
            <v>1197</v>
          </cell>
          <cell r="E1211" t="str">
            <v/>
          </cell>
          <cell r="F1211" t="str">
            <v/>
          </cell>
        </row>
        <row r="1212">
          <cell r="A1212">
            <v>1198</v>
          </cell>
          <cell r="E1212" t="str">
            <v/>
          </cell>
          <cell r="F1212" t="str">
            <v/>
          </cell>
        </row>
        <row r="1213">
          <cell r="A1213">
            <v>1199</v>
          </cell>
          <cell r="E1213" t="str">
            <v/>
          </cell>
          <cell r="F1213" t="str">
            <v/>
          </cell>
        </row>
        <row r="1214">
          <cell r="A1214">
            <v>1200</v>
          </cell>
          <cell r="E1214" t="str">
            <v/>
          </cell>
          <cell r="F1214" t="str">
            <v/>
          </cell>
        </row>
        <row r="1215">
          <cell r="A1215">
            <v>1201</v>
          </cell>
          <cell r="E1215" t="str">
            <v/>
          </cell>
          <cell r="F1215" t="str">
            <v/>
          </cell>
        </row>
        <row r="1216">
          <cell r="A1216">
            <v>1202</v>
          </cell>
          <cell r="E1216" t="str">
            <v/>
          </cell>
          <cell r="F1216" t="str">
            <v/>
          </cell>
        </row>
        <row r="1217">
          <cell r="A1217">
            <v>1203</v>
          </cell>
          <cell r="E1217" t="str">
            <v/>
          </cell>
          <cell r="F1217" t="str">
            <v/>
          </cell>
        </row>
        <row r="1218">
          <cell r="A1218">
            <v>1204</v>
          </cell>
          <cell r="E1218" t="str">
            <v/>
          </cell>
          <cell r="F1218" t="str">
            <v/>
          </cell>
        </row>
        <row r="1219">
          <cell r="A1219">
            <v>1205</v>
          </cell>
          <cell r="E1219" t="str">
            <v/>
          </cell>
          <cell r="F1219" t="str">
            <v/>
          </cell>
        </row>
        <row r="1220">
          <cell r="A1220">
            <v>1206</v>
          </cell>
          <cell r="E1220" t="str">
            <v/>
          </cell>
          <cell r="F1220" t="str">
            <v/>
          </cell>
        </row>
        <row r="1221">
          <cell r="A1221">
            <v>1207</v>
          </cell>
          <cell r="E1221" t="str">
            <v/>
          </cell>
          <cell r="F1221" t="str">
            <v/>
          </cell>
        </row>
        <row r="1222">
          <cell r="A1222">
            <v>1208</v>
          </cell>
          <cell r="E1222" t="str">
            <v/>
          </cell>
          <cell r="F1222" t="str">
            <v/>
          </cell>
        </row>
        <row r="1223">
          <cell r="A1223">
            <v>1209</v>
          </cell>
          <cell r="E1223" t="str">
            <v/>
          </cell>
          <cell r="F1223" t="str">
            <v/>
          </cell>
        </row>
        <row r="1224">
          <cell r="A1224">
            <v>1210</v>
          </cell>
          <cell r="E1224" t="str">
            <v/>
          </cell>
          <cell r="F1224" t="str">
            <v/>
          </cell>
        </row>
        <row r="1225">
          <cell r="A1225">
            <v>1211</v>
          </cell>
          <cell r="E1225" t="str">
            <v/>
          </cell>
          <cell r="F1225" t="str">
            <v/>
          </cell>
        </row>
        <row r="1226">
          <cell r="A1226">
            <v>1212</v>
          </cell>
          <cell r="E1226" t="str">
            <v/>
          </cell>
          <cell r="F1226" t="str">
            <v/>
          </cell>
        </row>
        <row r="1227">
          <cell r="A1227">
            <v>1213</v>
          </cell>
          <cell r="E1227" t="str">
            <v/>
          </cell>
          <cell r="F1227" t="str">
            <v/>
          </cell>
        </row>
        <row r="1228">
          <cell r="A1228">
            <v>1214</v>
          </cell>
          <cell r="E1228" t="str">
            <v/>
          </cell>
          <cell r="F1228" t="str">
            <v/>
          </cell>
        </row>
        <row r="1229">
          <cell r="A1229">
            <v>1215</v>
          </cell>
          <cell r="E1229" t="str">
            <v/>
          </cell>
          <cell r="F1229" t="str">
            <v/>
          </cell>
        </row>
        <row r="1230">
          <cell r="A1230">
            <v>1216</v>
          </cell>
          <cell r="E1230" t="str">
            <v/>
          </cell>
          <cell r="F1230" t="str">
            <v/>
          </cell>
        </row>
        <row r="1231">
          <cell r="A1231">
            <v>1217</v>
          </cell>
          <cell r="E1231" t="str">
            <v/>
          </cell>
          <cell r="F1231" t="str">
            <v/>
          </cell>
        </row>
        <row r="1232">
          <cell r="A1232">
            <v>1218</v>
          </cell>
          <cell r="E1232" t="str">
            <v/>
          </cell>
          <cell r="F1232" t="str">
            <v/>
          </cell>
        </row>
        <row r="1233">
          <cell r="A1233">
            <v>1219</v>
          </cell>
          <cell r="E1233" t="str">
            <v/>
          </cell>
          <cell r="F1233" t="str">
            <v/>
          </cell>
        </row>
        <row r="1234">
          <cell r="A1234">
            <v>1220</v>
          </cell>
          <cell r="E1234" t="str">
            <v/>
          </cell>
          <cell r="F1234" t="str">
            <v/>
          </cell>
        </row>
        <row r="1235">
          <cell r="A1235">
            <v>1221</v>
          </cell>
          <cell r="E1235" t="str">
            <v/>
          </cell>
          <cell r="F1235" t="str">
            <v/>
          </cell>
        </row>
        <row r="1236">
          <cell r="A1236">
            <v>1222</v>
          </cell>
          <cell r="E1236" t="str">
            <v/>
          </cell>
          <cell r="F1236" t="str">
            <v/>
          </cell>
        </row>
        <row r="1237">
          <cell r="A1237">
            <v>1223</v>
          </cell>
          <cell r="E1237" t="str">
            <v/>
          </cell>
          <cell r="F1237" t="str">
            <v/>
          </cell>
        </row>
        <row r="1238">
          <cell r="A1238">
            <v>1224</v>
          </cell>
          <cell r="E1238" t="str">
            <v/>
          </cell>
          <cell r="F1238" t="str">
            <v/>
          </cell>
        </row>
        <row r="1239">
          <cell r="A1239">
            <v>1225</v>
          </cell>
          <cell r="E1239" t="str">
            <v/>
          </cell>
          <cell r="F1239" t="str">
            <v/>
          </cell>
        </row>
        <row r="1240">
          <cell r="A1240">
            <v>1226</v>
          </cell>
          <cell r="E1240" t="str">
            <v/>
          </cell>
          <cell r="F1240" t="str">
            <v/>
          </cell>
        </row>
        <row r="1241">
          <cell r="A1241">
            <v>1227</v>
          </cell>
          <cell r="E1241" t="str">
            <v/>
          </cell>
          <cell r="F1241" t="str">
            <v/>
          </cell>
        </row>
        <row r="1242">
          <cell r="A1242">
            <v>1228</v>
          </cell>
          <cell r="E1242" t="str">
            <v/>
          </cell>
          <cell r="F1242" t="str">
            <v/>
          </cell>
        </row>
        <row r="1243">
          <cell r="A1243">
            <v>1229</v>
          </cell>
          <cell r="E1243" t="str">
            <v/>
          </cell>
          <cell r="F1243" t="str">
            <v/>
          </cell>
        </row>
        <row r="1244">
          <cell r="A1244">
            <v>1230</v>
          </cell>
          <cell r="E1244" t="str">
            <v/>
          </cell>
          <cell r="F1244" t="str">
            <v/>
          </cell>
        </row>
        <row r="1245">
          <cell r="A1245">
            <v>1231</v>
          </cell>
          <cell r="E1245" t="str">
            <v/>
          </cell>
          <cell r="F1245" t="str">
            <v/>
          </cell>
        </row>
        <row r="1246">
          <cell r="A1246">
            <v>1232</v>
          </cell>
          <cell r="E1246" t="str">
            <v/>
          </cell>
          <cell r="F1246" t="str">
            <v/>
          </cell>
        </row>
        <row r="1247">
          <cell r="A1247">
            <v>1233</v>
          </cell>
          <cell r="E1247" t="str">
            <v/>
          </cell>
          <cell r="F1247" t="str">
            <v/>
          </cell>
        </row>
        <row r="1248">
          <cell r="A1248">
            <v>1234</v>
          </cell>
          <cell r="E1248" t="str">
            <v/>
          </cell>
          <cell r="F1248" t="str">
            <v/>
          </cell>
        </row>
        <row r="1249">
          <cell r="A1249">
            <v>1235</v>
          </cell>
          <cell r="E1249" t="str">
            <v/>
          </cell>
          <cell r="F1249" t="str">
            <v/>
          </cell>
        </row>
        <row r="1250">
          <cell r="A1250">
            <v>1236</v>
          </cell>
          <cell r="E1250" t="str">
            <v/>
          </cell>
          <cell r="F1250" t="str">
            <v/>
          </cell>
        </row>
        <row r="1251">
          <cell r="A1251">
            <v>1237</v>
          </cell>
          <cell r="E1251" t="str">
            <v/>
          </cell>
          <cell r="F1251" t="str">
            <v/>
          </cell>
        </row>
        <row r="1252">
          <cell r="A1252">
            <v>1238</v>
          </cell>
          <cell r="E1252" t="str">
            <v/>
          </cell>
          <cell r="F1252" t="str">
            <v/>
          </cell>
        </row>
        <row r="1253">
          <cell r="A1253">
            <v>1239</v>
          </cell>
          <cell r="E1253" t="str">
            <v/>
          </cell>
          <cell r="F1253" t="str">
            <v/>
          </cell>
        </row>
        <row r="1254">
          <cell r="A1254">
            <v>1240</v>
          </cell>
          <cell r="E1254" t="str">
            <v/>
          </cell>
          <cell r="F1254" t="str">
            <v/>
          </cell>
        </row>
        <row r="1255">
          <cell r="A1255">
            <v>1241</v>
          </cell>
          <cell r="E1255" t="str">
            <v/>
          </cell>
          <cell r="F1255" t="str">
            <v/>
          </cell>
        </row>
        <row r="1256">
          <cell r="A1256">
            <v>1242</v>
          </cell>
          <cell r="E1256" t="str">
            <v/>
          </cell>
          <cell r="F1256" t="str">
            <v/>
          </cell>
        </row>
        <row r="1257">
          <cell r="A1257">
            <v>1243</v>
          </cell>
          <cell r="E1257" t="str">
            <v/>
          </cell>
          <cell r="F1257" t="str">
            <v/>
          </cell>
        </row>
        <row r="1258">
          <cell r="A1258">
            <v>1244</v>
          </cell>
          <cell r="E1258" t="str">
            <v/>
          </cell>
          <cell r="F1258" t="str">
            <v/>
          </cell>
        </row>
        <row r="1259">
          <cell r="A1259">
            <v>1245</v>
          </cell>
          <cell r="E1259" t="str">
            <v/>
          </cell>
          <cell r="F1259" t="str">
            <v/>
          </cell>
        </row>
        <row r="1260">
          <cell r="A1260">
            <v>1246</v>
          </cell>
          <cell r="E1260" t="str">
            <v/>
          </cell>
          <cell r="F1260" t="str">
            <v/>
          </cell>
        </row>
        <row r="1261">
          <cell r="A1261">
            <v>1247</v>
          </cell>
          <cell r="E1261" t="str">
            <v/>
          </cell>
          <cell r="F1261" t="str">
            <v/>
          </cell>
        </row>
        <row r="1262">
          <cell r="A1262">
            <v>1248</v>
          </cell>
          <cell r="E1262" t="str">
            <v/>
          </cell>
          <cell r="F1262" t="str">
            <v/>
          </cell>
        </row>
        <row r="1263">
          <cell r="A1263">
            <v>1249</v>
          </cell>
          <cell r="E1263" t="str">
            <v/>
          </cell>
          <cell r="F1263" t="str">
            <v/>
          </cell>
        </row>
        <row r="1264">
          <cell r="A1264">
            <v>1250</v>
          </cell>
          <cell r="E1264" t="str">
            <v/>
          </cell>
          <cell r="F1264" t="str">
            <v/>
          </cell>
        </row>
        <row r="1265">
          <cell r="A1265">
            <v>1251</v>
          </cell>
          <cell r="E1265" t="str">
            <v/>
          </cell>
          <cell r="F1265" t="str">
            <v/>
          </cell>
        </row>
        <row r="1266">
          <cell r="A1266">
            <v>1252</v>
          </cell>
          <cell r="E1266" t="str">
            <v/>
          </cell>
          <cell r="F1266" t="str">
            <v/>
          </cell>
        </row>
        <row r="1267">
          <cell r="A1267">
            <v>1253</v>
          </cell>
          <cell r="E1267" t="str">
            <v/>
          </cell>
          <cell r="F1267" t="str">
            <v/>
          </cell>
        </row>
        <row r="1268">
          <cell r="A1268">
            <v>1254</v>
          </cell>
          <cell r="E1268" t="str">
            <v/>
          </cell>
          <cell r="F1268" t="str">
            <v/>
          </cell>
        </row>
        <row r="1269">
          <cell r="A1269">
            <v>1255</v>
          </cell>
          <cell r="E1269" t="str">
            <v/>
          </cell>
          <cell r="F1269" t="str">
            <v/>
          </cell>
        </row>
        <row r="1270">
          <cell r="A1270">
            <v>1256</v>
          </cell>
          <cell r="E1270" t="str">
            <v/>
          </cell>
          <cell r="F1270" t="str">
            <v/>
          </cell>
        </row>
        <row r="1271">
          <cell r="A1271">
            <v>1257</v>
          </cell>
          <cell r="E1271" t="str">
            <v/>
          </cell>
          <cell r="F1271" t="str">
            <v/>
          </cell>
        </row>
        <row r="1272">
          <cell r="A1272">
            <v>1258</v>
          </cell>
          <cell r="E1272" t="str">
            <v/>
          </cell>
          <cell r="F1272" t="str">
            <v/>
          </cell>
        </row>
        <row r="1273">
          <cell r="A1273">
            <v>1259</v>
          </cell>
          <cell r="E1273" t="str">
            <v/>
          </cell>
          <cell r="F1273" t="str">
            <v/>
          </cell>
        </row>
        <row r="1274">
          <cell r="A1274">
            <v>1260</v>
          </cell>
          <cell r="E1274" t="str">
            <v/>
          </cell>
          <cell r="F1274" t="str">
            <v/>
          </cell>
        </row>
        <row r="1275">
          <cell r="A1275">
            <v>1261</v>
          </cell>
          <cell r="E1275" t="str">
            <v/>
          </cell>
          <cell r="F1275" t="str">
            <v/>
          </cell>
        </row>
        <row r="1276">
          <cell r="A1276">
            <v>1262</v>
          </cell>
          <cell r="E1276" t="str">
            <v/>
          </cell>
          <cell r="F1276" t="str">
            <v/>
          </cell>
        </row>
        <row r="1277">
          <cell r="A1277">
            <v>1263</v>
          </cell>
          <cell r="E1277" t="str">
            <v/>
          </cell>
          <cell r="F1277" t="str">
            <v/>
          </cell>
        </row>
        <row r="1278">
          <cell r="A1278">
            <v>1264</v>
          </cell>
          <cell r="E1278" t="str">
            <v/>
          </cell>
          <cell r="F1278" t="str">
            <v/>
          </cell>
        </row>
        <row r="1279">
          <cell r="A1279">
            <v>1265</v>
          </cell>
          <cell r="E1279" t="str">
            <v/>
          </cell>
          <cell r="F1279" t="str">
            <v/>
          </cell>
        </row>
        <row r="1280">
          <cell r="A1280">
            <v>1266</v>
          </cell>
          <cell r="E1280" t="str">
            <v/>
          </cell>
          <cell r="F1280" t="str">
            <v/>
          </cell>
        </row>
        <row r="1281">
          <cell r="A1281">
            <v>1267</v>
          </cell>
          <cell r="E1281" t="str">
            <v/>
          </cell>
          <cell r="F1281" t="str">
            <v/>
          </cell>
        </row>
        <row r="1282">
          <cell r="A1282">
            <v>1268</v>
          </cell>
          <cell r="E1282" t="str">
            <v/>
          </cell>
          <cell r="F1282" t="str">
            <v/>
          </cell>
        </row>
        <row r="1283">
          <cell r="A1283">
            <v>1269</v>
          </cell>
          <cell r="E1283" t="str">
            <v/>
          </cell>
          <cell r="F1283" t="str">
            <v/>
          </cell>
        </row>
        <row r="1284">
          <cell r="A1284">
            <v>1270</v>
          </cell>
          <cell r="E1284" t="str">
            <v/>
          </cell>
          <cell r="F1284" t="str">
            <v/>
          </cell>
        </row>
        <row r="1285">
          <cell r="A1285">
            <v>1271</v>
          </cell>
          <cell r="E1285" t="str">
            <v/>
          </cell>
          <cell r="F1285" t="str">
            <v/>
          </cell>
        </row>
        <row r="1286">
          <cell r="A1286">
            <v>1272</v>
          </cell>
          <cell r="E1286" t="str">
            <v/>
          </cell>
          <cell r="F1286" t="str">
            <v/>
          </cell>
        </row>
        <row r="1287">
          <cell r="A1287">
            <v>1273</v>
          </cell>
          <cell r="E1287" t="str">
            <v/>
          </cell>
          <cell r="F1287" t="str">
            <v/>
          </cell>
        </row>
        <row r="1288">
          <cell r="A1288">
            <v>1274</v>
          </cell>
          <cell r="E1288" t="str">
            <v/>
          </cell>
          <cell r="F1288" t="str">
            <v/>
          </cell>
        </row>
        <row r="1289">
          <cell r="A1289">
            <v>1275</v>
          </cell>
          <cell r="E1289" t="str">
            <v/>
          </cell>
          <cell r="F1289" t="str">
            <v/>
          </cell>
        </row>
        <row r="1290">
          <cell r="A1290">
            <v>1276</v>
          </cell>
          <cell r="E1290" t="str">
            <v/>
          </cell>
          <cell r="F1290" t="str">
            <v/>
          </cell>
        </row>
        <row r="1291">
          <cell r="A1291">
            <v>1277</v>
          </cell>
          <cell r="E1291" t="str">
            <v/>
          </cell>
          <cell r="F1291" t="str">
            <v/>
          </cell>
        </row>
        <row r="1292">
          <cell r="A1292">
            <v>1278</v>
          </cell>
          <cell r="E1292" t="str">
            <v/>
          </cell>
          <cell r="F1292" t="str">
            <v/>
          </cell>
        </row>
        <row r="1293">
          <cell r="A1293">
            <v>1279</v>
          </cell>
          <cell r="E1293" t="str">
            <v/>
          </cell>
          <cell r="F1293" t="str">
            <v/>
          </cell>
        </row>
        <row r="1294">
          <cell r="A1294">
            <v>1280</v>
          </cell>
          <cell r="E1294" t="str">
            <v/>
          </cell>
          <cell r="F1294" t="str">
            <v/>
          </cell>
        </row>
        <row r="1295">
          <cell r="A1295">
            <v>1281</v>
          </cell>
          <cell r="E1295" t="str">
            <v/>
          </cell>
          <cell r="F1295" t="str">
            <v/>
          </cell>
        </row>
        <row r="1296">
          <cell r="A1296">
            <v>1282</v>
          </cell>
          <cell r="E1296" t="str">
            <v/>
          </cell>
          <cell r="F1296" t="str">
            <v/>
          </cell>
        </row>
        <row r="1297">
          <cell r="A1297">
            <v>1283</v>
          </cell>
          <cell r="E1297" t="str">
            <v/>
          </cell>
          <cell r="F1297" t="str">
            <v/>
          </cell>
        </row>
        <row r="1298">
          <cell r="A1298">
            <v>1284</v>
          </cell>
          <cell r="E1298" t="str">
            <v/>
          </cell>
          <cell r="F1298" t="str">
            <v/>
          </cell>
        </row>
        <row r="1299">
          <cell r="A1299">
            <v>1285</v>
          </cell>
          <cell r="E1299" t="str">
            <v/>
          </cell>
          <cell r="F1299" t="str">
            <v/>
          </cell>
        </row>
        <row r="1300">
          <cell r="A1300">
            <v>1286</v>
          </cell>
          <cell r="E1300" t="str">
            <v/>
          </cell>
          <cell r="F1300" t="str">
            <v/>
          </cell>
        </row>
        <row r="1301">
          <cell r="A1301">
            <v>1287</v>
          </cell>
          <cell r="E1301" t="str">
            <v/>
          </cell>
          <cell r="F1301" t="str">
            <v/>
          </cell>
        </row>
        <row r="1302">
          <cell r="A1302">
            <v>1288</v>
          </cell>
          <cell r="E1302" t="str">
            <v/>
          </cell>
          <cell r="F1302" t="str">
            <v/>
          </cell>
        </row>
        <row r="1303">
          <cell r="A1303">
            <v>1289</v>
          </cell>
          <cell r="E1303" t="str">
            <v/>
          </cell>
          <cell r="F1303" t="str">
            <v/>
          </cell>
        </row>
        <row r="1304">
          <cell r="A1304">
            <v>1290</v>
          </cell>
          <cell r="E1304" t="str">
            <v/>
          </cell>
          <cell r="F1304" t="str">
            <v/>
          </cell>
        </row>
        <row r="1305">
          <cell r="A1305">
            <v>1291</v>
          </cell>
          <cell r="E1305" t="str">
            <v/>
          </cell>
          <cell r="F1305" t="str">
            <v/>
          </cell>
        </row>
        <row r="1306">
          <cell r="A1306">
            <v>1292</v>
          </cell>
          <cell r="E1306" t="str">
            <v/>
          </cell>
          <cell r="F1306" t="str">
            <v/>
          </cell>
        </row>
        <row r="1307">
          <cell r="A1307">
            <v>1293</v>
          </cell>
          <cell r="E1307" t="str">
            <v/>
          </cell>
          <cell r="F1307" t="str">
            <v/>
          </cell>
        </row>
        <row r="1308">
          <cell r="A1308">
            <v>1294</v>
          </cell>
          <cell r="E1308" t="str">
            <v/>
          </cell>
          <cell r="F1308" t="str">
            <v/>
          </cell>
        </row>
        <row r="1309">
          <cell r="A1309">
            <v>1295</v>
          </cell>
          <cell r="E1309" t="str">
            <v/>
          </cell>
          <cell r="F1309" t="str">
            <v/>
          </cell>
        </row>
        <row r="1310">
          <cell r="A1310">
            <v>1296</v>
          </cell>
          <cell r="E1310" t="str">
            <v/>
          </cell>
          <cell r="F1310" t="str">
            <v/>
          </cell>
        </row>
        <row r="1311">
          <cell r="A1311">
            <v>1297</v>
          </cell>
          <cell r="E1311" t="str">
            <v/>
          </cell>
          <cell r="F1311" t="str">
            <v/>
          </cell>
        </row>
        <row r="1312">
          <cell r="A1312">
            <v>1298</v>
          </cell>
          <cell r="E1312" t="str">
            <v/>
          </cell>
          <cell r="F1312" t="str">
            <v/>
          </cell>
        </row>
        <row r="1313">
          <cell r="A1313">
            <v>1299</v>
          </cell>
          <cell r="E1313" t="str">
            <v/>
          </cell>
          <cell r="F1313" t="str">
            <v/>
          </cell>
        </row>
        <row r="1314">
          <cell r="A1314">
            <v>1300</v>
          </cell>
          <cell r="E1314" t="str">
            <v/>
          </cell>
          <cell r="F1314" t="str">
            <v/>
          </cell>
        </row>
        <row r="1315">
          <cell r="A1315">
            <v>1301</v>
          </cell>
          <cell r="E1315" t="str">
            <v/>
          </cell>
          <cell r="F1315" t="str">
            <v/>
          </cell>
        </row>
        <row r="1316">
          <cell r="A1316">
            <v>1302</v>
          </cell>
          <cell r="E1316" t="str">
            <v/>
          </cell>
          <cell r="F1316" t="str">
            <v/>
          </cell>
        </row>
        <row r="1317">
          <cell r="A1317">
            <v>1303</v>
          </cell>
          <cell r="E1317" t="str">
            <v/>
          </cell>
          <cell r="F1317" t="str">
            <v/>
          </cell>
        </row>
        <row r="1318">
          <cell r="A1318">
            <v>1304</v>
          </cell>
          <cell r="E1318" t="str">
            <v/>
          </cell>
          <cell r="F1318" t="str">
            <v/>
          </cell>
        </row>
        <row r="1319">
          <cell r="A1319">
            <v>1305</v>
          </cell>
          <cell r="E1319" t="str">
            <v/>
          </cell>
          <cell r="F1319" t="str">
            <v/>
          </cell>
        </row>
        <row r="1320">
          <cell r="A1320">
            <v>1306</v>
          </cell>
          <cell r="E1320" t="str">
            <v/>
          </cell>
          <cell r="F1320" t="str">
            <v/>
          </cell>
        </row>
        <row r="1321">
          <cell r="A1321">
            <v>1307</v>
          </cell>
          <cell r="E1321" t="str">
            <v/>
          </cell>
          <cell r="F1321" t="str">
            <v/>
          </cell>
        </row>
        <row r="1322">
          <cell r="A1322">
            <v>1308</v>
          </cell>
          <cell r="E1322" t="str">
            <v/>
          </cell>
          <cell r="F1322" t="str">
            <v/>
          </cell>
        </row>
        <row r="1323">
          <cell r="A1323">
            <v>1309</v>
          </cell>
          <cell r="E1323" t="str">
            <v/>
          </cell>
          <cell r="F1323" t="str">
            <v/>
          </cell>
        </row>
        <row r="1324">
          <cell r="A1324">
            <v>1310</v>
          </cell>
          <cell r="E1324" t="str">
            <v/>
          </cell>
          <cell r="F1324" t="str">
            <v/>
          </cell>
        </row>
        <row r="1325">
          <cell r="A1325">
            <v>1311</v>
          </cell>
          <cell r="E1325" t="str">
            <v/>
          </cell>
          <cell r="F1325" t="str">
            <v/>
          </cell>
        </row>
        <row r="1326">
          <cell r="A1326">
            <v>1312</v>
          </cell>
          <cell r="E1326" t="str">
            <v/>
          </cell>
          <cell r="F1326" t="str">
            <v/>
          </cell>
        </row>
        <row r="1327">
          <cell r="A1327">
            <v>1313</v>
          </cell>
          <cell r="E1327" t="str">
            <v/>
          </cell>
          <cell r="F1327" t="str">
            <v/>
          </cell>
        </row>
        <row r="1328">
          <cell r="A1328">
            <v>1314</v>
          </cell>
          <cell r="E1328" t="str">
            <v/>
          </cell>
          <cell r="F1328" t="str">
            <v/>
          </cell>
        </row>
        <row r="1329">
          <cell r="A1329">
            <v>1315</v>
          </cell>
          <cell r="E1329" t="str">
            <v/>
          </cell>
          <cell r="F1329" t="str">
            <v/>
          </cell>
        </row>
        <row r="1330">
          <cell r="A1330">
            <v>1316</v>
          </cell>
          <cell r="E1330" t="str">
            <v/>
          </cell>
          <cell r="F1330" t="str">
            <v/>
          </cell>
        </row>
        <row r="1331">
          <cell r="A1331">
            <v>1317</v>
          </cell>
          <cell r="E1331" t="str">
            <v/>
          </cell>
          <cell r="F1331" t="str">
            <v/>
          </cell>
        </row>
        <row r="1332">
          <cell r="A1332">
            <v>1318</v>
          </cell>
          <cell r="E1332" t="str">
            <v/>
          </cell>
          <cell r="F1332" t="str">
            <v/>
          </cell>
        </row>
        <row r="1333">
          <cell r="A1333">
            <v>1319</v>
          </cell>
          <cell r="E1333" t="str">
            <v/>
          </cell>
          <cell r="F1333" t="str">
            <v/>
          </cell>
        </row>
        <row r="1334">
          <cell r="A1334">
            <v>1320</v>
          </cell>
          <cell r="E1334" t="str">
            <v/>
          </cell>
          <cell r="F1334" t="str">
            <v/>
          </cell>
        </row>
        <row r="1335">
          <cell r="A1335">
            <v>1321</v>
          </cell>
          <cell r="E1335" t="str">
            <v/>
          </cell>
          <cell r="F1335" t="str">
            <v/>
          </cell>
        </row>
        <row r="1336">
          <cell r="A1336">
            <v>1322</v>
          </cell>
          <cell r="E1336" t="str">
            <v/>
          </cell>
          <cell r="F1336" t="str">
            <v/>
          </cell>
        </row>
        <row r="1337">
          <cell r="A1337">
            <v>1323</v>
          </cell>
          <cell r="E1337" t="str">
            <v/>
          </cell>
          <cell r="F1337" t="str">
            <v/>
          </cell>
        </row>
        <row r="1338">
          <cell r="A1338">
            <v>1324</v>
          </cell>
          <cell r="E1338" t="str">
            <v/>
          </cell>
          <cell r="F1338" t="str">
            <v/>
          </cell>
        </row>
        <row r="1339">
          <cell r="A1339">
            <v>1325</v>
          </cell>
          <cell r="E1339" t="str">
            <v/>
          </cell>
          <cell r="F1339" t="str">
            <v/>
          </cell>
        </row>
        <row r="1340">
          <cell r="A1340">
            <v>1326</v>
          </cell>
          <cell r="E1340" t="str">
            <v/>
          </cell>
          <cell r="F1340" t="str">
            <v/>
          </cell>
        </row>
        <row r="1341">
          <cell r="A1341">
            <v>1327</v>
          </cell>
          <cell r="E1341" t="str">
            <v/>
          </cell>
          <cell r="F1341" t="str">
            <v/>
          </cell>
        </row>
        <row r="1342">
          <cell r="A1342">
            <v>1328</v>
          </cell>
          <cell r="E1342" t="str">
            <v/>
          </cell>
          <cell r="F1342" t="str">
            <v/>
          </cell>
        </row>
        <row r="1343">
          <cell r="A1343">
            <v>1329</v>
          </cell>
          <cell r="E1343" t="str">
            <v/>
          </cell>
          <cell r="F1343" t="str">
            <v/>
          </cell>
        </row>
        <row r="1344">
          <cell r="A1344">
            <v>1330</v>
          </cell>
          <cell r="E1344" t="str">
            <v/>
          </cell>
          <cell r="F1344" t="str">
            <v/>
          </cell>
        </row>
        <row r="1345">
          <cell r="A1345">
            <v>1331</v>
          </cell>
          <cell r="E1345" t="str">
            <v/>
          </cell>
          <cell r="F1345" t="str">
            <v/>
          </cell>
        </row>
        <row r="1346">
          <cell r="A1346">
            <v>1332</v>
          </cell>
          <cell r="E1346" t="str">
            <v/>
          </cell>
          <cell r="F1346" t="str">
            <v/>
          </cell>
        </row>
        <row r="1347">
          <cell r="A1347">
            <v>1333</v>
          </cell>
          <cell r="E1347" t="str">
            <v/>
          </cell>
          <cell r="F1347" t="str">
            <v/>
          </cell>
        </row>
        <row r="1348">
          <cell r="A1348">
            <v>1334</v>
          </cell>
          <cell r="E1348" t="str">
            <v/>
          </cell>
          <cell r="F1348" t="str">
            <v/>
          </cell>
        </row>
        <row r="1349">
          <cell r="A1349">
            <v>1335</v>
          </cell>
          <cell r="E1349" t="str">
            <v/>
          </cell>
          <cell r="F1349" t="str">
            <v/>
          </cell>
        </row>
        <row r="1350">
          <cell r="A1350">
            <v>1336</v>
          </cell>
          <cell r="E1350" t="str">
            <v/>
          </cell>
          <cell r="F1350" t="str">
            <v/>
          </cell>
        </row>
        <row r="1351">
          <cell r="A1351">
            <v>1337</v>
          </cell>
          <cell r="E1351" t="str">
            <v/>
          </cell>
          <cell r="F1351" t="str">
            <v/>
          </cell>
        </row>
        <row r="1352">
          <cell r="A1352">
            <v>1338</v>
          </cell>
          <cell r="E1352" t="str">
            <v/>
          </cell>
          <cell r="F1352" t="str">
            <v/>
          </cell>
        </row>
        <row r="1353">
          <cell r="A1353">
            <v>1339</v>
          </cell>
          <cell r="E1353" t="str">
            <v/>
          </cell>
          <cell r="F1353" t="str">
            <v/>
          </cell>
        </row>
        <row r="1354">
          <cell r="A1354">
            <v>1340</v>
          </cell>
          <cell r="E1354" t="str">
            <v/>
          </cell>
          <cell r="F1354" t="str">
            <v/>
          </cell>
        </row>
        <row r="1355">
          <cell r="A1355">
            <v>1341</v>
          </cell>
          <cell r="E1355" t="str">
            <v/>
          </cell>
          <cell r="F1355" t="str">
            <v/>
          </cell>
        </row>
        <row r="1356">
          <cell r="A1356">
            <v>1342</v>
          </cell>
          <cell r="E1356" t="str">
            <v/>
          </cell>
          <cell r="F1356" t="str">
            <v/>
          </cell>
        </row>
        <row r="1357">
          <cell r="A1357">
            <v>1343</v>
          </cell>
          <cell r="E1357" t="str">
            <v/>
          </cell>
          <cell r="F1357" t="str">
            <v/>
          </cell>
        </row>
        <row r="1358">
          <cell r="A1358">
            <v>1344</v>
          </cell>
          <cell r="E1358" t="str">
            <v/>
          </cell>
          <cell r="F1358" t="str">
            <v/>
          </cell>
        </row>
        <row r="1359">
          <cell r="A1359">
            <v>1345</v>
          </cell>
          <cell r="E1359" t="str">
            <v/>
          </cell>
          <cell r="F1359" t="str">
            <v/>
          </cell>
        </row>
        <row r="1360">
          <cell r="A1360">
            <v>1346</v>
          </cell>
          <cell r="E1360" t="str">
            <v/>
          </cell>
          <cell r="F1360" t="str">
            <v/>
          </cell>
        </row>
        <row r="1361">
          <cell r="A1361">
            <v>1347</v>
          </cell>
          <cell r="E1361" t="str">
            <v/>
          </cell>
          <cell r="F1361" t="str">
            <v/>
          </cell>
        </row>
        <row r="1362">
          <cell r="A1362">
            <v>1348</v>
          </cell>
          <cell r="E1362" t="str">
            <v/>
          </cell>
          <cell r="F1362" t="str">
            <v/>
          </cell>
        </row>
        <row r="1363">
          <cell r="A1363">
            <v>1349</v>
          </cell>
          <cell r="E1363" t="str">
            <v/>
          </cell>
          <cell r="F1363" t="str">
            <v/>
          </cell>
        </row>
        <row r="1364">
          <cell r="A1364">
            <v>1350</v>
          </cell>
          <cell r="E1364" t="str">
            <v/>
          </cell>
          <cell r="F1364" t="str">
            <v/>
          </cell>
        </row>
        <row r="1365">
          <cell r="A1365">
            <v>1351</v>
          </cell>
          <cell r="E1365" t="str">
            <v/>
          </cell>
          <cell r="F1365" t="str">
            <v/>
          </cell>
        </row>
        <row r="1366">
          <cell r="A1366">
            <v>1352</v>
          </cell>
          <cell r="E1366" t="str">
            <v/>
          </cell>
          <cell r="F1366" t="str">
            <v/>
          </cell>
        </row>
        <row r="1367">
          <cell r="A1367">
            <v>1353</v>
          </cell>
          <cell r="E1367" t="str">
            <v/>
          </cell>
          <cell r="F1367" t="str">
            <v/>
          </cell>
        </row>
        <row r="1368">
          <cell r="A1368">
            <v>1354</v>
          </cell>
          <cell r="E1368" t="str">
            <v/>
          </cell>
          <cell r="F1368" t="str">
            <v/>
          </cell>
        </row>
        <row r="1369">
          <cell r="A1369">
            <v>1355</v>
          </cell>
          <cell r="E1369" t="str">
            <v/>
          </cell>
          <cell r="F1369" t="str">
            <v/>
          </cell>
        </row>
        <row r="1370">
          <cell r="A1370">
            <v>1356</v>
          </cell>
          <cell r="E1370" t="str">
            <v/>
          </cell>
          <cell r="F1370" t="str">
            <v/>
          </cell>
        </row>
        <row r="1371">
          <cell r="A1371">
            <v>1357</v>
          </cell>
          <cell r="E1371" t="str">
            <v/>
          </cell>
          <cell r="F1371" t="str">
            <v/>
          </cell>
        </row>
        <row r="1372">
          <cell r="A1372">
            <v>1358</v>
          </cell>
          <cell r="E1372" t="str">
            <v/>
          </cell>
          <cell r="F1372" t="str">
            <v/>
          </cell>
        </row>
        <row r="1373">
          <cell r="A1373">
            <v>1359</v>
          </cell>
          <cell r="E1373" t="str">
            <v/>
          </cell>
          <cell r="F1373" t="str">
            <v/>
          </cell>
        </row>
        <row r="1374">
          <cell r="A1374">
            <v>1360</v>
          </cell>
          <cell r="E1374" t="str">
            <v/>
          </cell>
          <cell r="F1374" t="str">
            <v/>
          </cell>
        </row>
        <row r="1375">
          <cell r="A1375">
            <v>1361</v>
          </cell>
          <cell r="E1375" t="str">
            <v/>
          </cell>
          <cell r="F1375" t="str">
            <v/>
          </cell>
        </row>
        <row r="1376">
          <cell r="A1376">
            <v>1362</v>
          </cell>
          <cell r="E1376" t="str">
            <v/>
          </cell>
          <cell r="F1376" t="str">
            <v/>
          </cell>
        </row>
        <row r="1377">
          <cell r="A1377">
            <v>1363</v>
          </cell>
          <cell r="E1377" t="str">
            <v/>
          </cell>
          <cell r="F1377" t="str">
            <v/>
          </cell>
        </row>
        <row r="1378">
          <cell r="A1378">
            <v>1364</v>
          </cell>
          <cell r="E1378" t="str">
            <v/>
          </cell>
          <cell r="F1378" t="str">
            <v/>
          </cell>
        </row>
        <row r="1379">
          <cell r="A1379">
            <v>1365</v>
          </cell>
          <cell r="E1379" t="str">
            <v/>
          </cell>
          <cell r="F1379" t="str">
            <v/>
          </cell>
        </row>
        <row r="1380">
          <cell r="A1380">
            <v>1366</v>
          </cell>
          <cell r="E1380" t="str">
            <v/>
          </cell>
          <cell r="F1380" t="str">
            <v/>
          </cell>
        </row>
        <row r="1381">
          <cell r="A1381">
            <v>1367</v>
          </cell>
          <cell r="E1381" t="str">
            <v/>
          </cell>
          <cell r="F1381" t="str">
            <v/>
          </cell>
        </row>
        <row r="1382">
          <cell r="A1382">
            <v>1368</v>
          </cell>
          <cell r="E1382" t="str">
            <v/>
          </cell>
          <cell r="F1382" t="str">
            <v/>
          </cell>
        </row>
        <row r="1383">
          <cell r="A1383">
            <v>1369</v>
          </cell>
          <cell r="E1383" t="str">
            <v/>
          </cell>
          <cell r="F1383" t="str">
            <v/>
          </cell>
        </row>
        <row r="1384">
          <cell r="A1384">
            <v>1370</v>
          </cell>
          <cell r="E1384" t="str">
            <v/>
          </cell>
          <cell r="F1384" t="str">
            <v/>
          </cell>
        </row>
        <row r="1385">
          <cell r="A1385">
            <v>1371</v>
          </cell>
          <cell r="E1385" t="str">
            <v/>
          </cell>
          <cell r="F1385" t="str">
            <v/>
          </cell>
        </row>
        <row r="1386">
          <cell r="A1386">
            <v>1372</v>
          </cell>
          <cell r="E1386" t="str">
            <v/>
          </cell>
          <cell r="F1386" t="str">
            <v/>
          </cell>
        </row>
        <row r="1387">
          <cell r="A1387">
            <v>1373</v>
          </cell>
          <cell r="E1387" t="str">
            <v/>
          </cell>
          <cell r="F1387" t="str">
            <v/>
          </cell>
        </row>
        <row r="1388">
          <cell r="A1388">
            <v>1374</v>
          </cell>
          <cell r="E1388" t="str">
            <v/>
          </cell>
          <cell r="F1388" t="str">
            <v/>
          </cell>
        </row>
        <row r="1389">
          <cell r="A1389">
            <v>1375</v>
          </cell>
          <cell r="E1389" t="str">
            <v/>
          </cell>
          <cell r="F1389" t="str">
            <v/>
          </cell>
        </row>
        <row r="1390">
          <cell r="A1390">
            <v>1376</v>
          </cell>
          <cell r="E1390" t="str">
            <v/>
          </cell>
          <cell r="F1390" t="str">
            <v/>
          </cell>
        </row>
        <row r="1391">
          <cell r="A1391">
            <v>1377</v>
          </cell>
          <cell r="E1391" t="str">
            <v/>
          </cell>
          <cell r="F1391" t="str">
            <v/>
          </cell>
        </row>
        <row r="1392">
          <cell r="A1392">
            <v>1378</v>
          </cell>
          <cell r="E1392" t="str">
            <v/>
          </cell>
          <cell r="F1392" t="str">
            <v/>
          </cell>
        </row>
        <row r="1393">
          <cell r="A1393">
            <v>1379</v>
          </cell>
          <cell r="E1393" t="str">
            <v/>
          </cell>
          <cell r="F1393" t="str">
            <v/>
          </cell>
        </row>
        <row r="1394">
          <cell r="A1394">
            <v>1380</v>
          </cell>
          <cell r="E1394" t="str">
            <v/>
          </cell>
          <cell r="F1394" t="str">
            <v/>
          </cell>
        </row>
        <row r="1395">
          <cell r="A1395">
            <v>1381</v>
          </cell>
          <cell r="E1395" t="str">
            <v/>
          </cell>
          <cell r="F1395" t="str">
            <v/>
          </cell>
        </row>
        <row r="1396">
          <cell r="A1396">
            <v>1382</v>
          </cell>
          <cell r="E1396" t="str">
            <v/>
          </cell>
          <cell r="F1396" t="str">
            <v/>
          </cell>
        </row>
        <row r="1397">
          <cell r="A1397">
            <v>1383</v>
          </cell>
          <cell r="E1397" t="str">
            <v/>
          </cell>
          <cell r="F1397" t="str">
            <v/>
          </cell>
        </row>
        <row r="1398">
          <cell r="A1398">
            <v>1384</v>
          </cell>
          <cell r="E1398" t="str">
            <v/>
          </cell>
          <cell r="F1398" t="str">
            <v/>
          </cell>
        </row>
        <row r="1399">
          <cell r="A1399">
            <v>1385</v>
          </cell>
          <cell r="E1399" t="str">
            <v/>
          </cell>
          <cell r="F1399" t="str">
            <v/>
          </cell>
        </row>
        <row r="1400">
          <cell r="A1400">
            <v>1386</v>
          </cell>
          <cell r="E1400" t="str">
            <v/>
          </cell>
          <cell r="F1400" t="str">
            <v/>
          </cell>
        </row>
        <row r="1401">
          <cell r="A1401">
            <v>1387</v>
          </cell>
          <cell r="E1401" t="str">
            <v/>
          </cell>
          <cell r="F1401" t="str">
            <v/>
          </cell>
        </row>
        <row r="1402">
          <cell r="A1402">
            <v>1388</v>
          </cell>
          <cell r="E1402" t="str">
            <v/>
          </cell>
          <cell r="F1402" t="str">
            <v/>
          </cell>
        </row>
        <row r="1403">
          <cell r="A1403">
            <v>1389</v>
          </cell>
          <cell r="E1403" t="str">
            <v/>
          </cell>
          <cell r="F1403" t="str">
            <v/>
          </cell>
        </row>
        <row r="1404">
          <cell r="A1404">
            <v>1390</v>
          </cell>
          <cell r="E1404" t="str">
            <v/>
          </cell>
          <cell r="F1404" t="str">
            <v/>
          </cell>
        </row>
        <row r="1405">
          <cell r="A1405">
            <v>1391</v>
          </cell>
          <cell r="E1405" t="str">
            <v/>
          </cell>
          <cell r="F1405" t="str">
            <v/>
          </cell>
        </row>
        <row r="1406">
          <cell r="A1406">
            <v>1392</v>
          </cell>
          <cell r="E1406" t="str">
            <v/>
          </cell>
          <cell r="F1406" t="str">
            <v/>
          </cell>
        </row>
        <row r="1407">
          <cell r="A1407">
            <v>1393</v>
          </cell>
          <cell r="E1407" t="str">
            <v/>
          </cell>
          <cell r="F1407" t="str">
            <v/>
          </cell>
        </row>
        <row r="1408">
          <cell r="A1408">
            <v>1394</v>
          </cell>
          <cell r="E1408" t="str">
            <v/>
          </cell>
          <cell r="F1408" t="str">
            <v/>
          </cell>
        </row>
        <row r="1409">
          <cell r="A1409">
            <v>1395</v>
          </cell>
          <cell r="E1409" t="str">
            <v/>
          </cell>
          <cell r="F1409" t="str">
            <v/>
          </cell>
        </row>
        <row r="1410">
          <cell r="A1410">
            <v>1396</v>
          </cell>
          <cell r="E1410" t="str">
            <v/>
          </cell>
          <cell r="F1410" t="str">
            <v/>
          </cell>
        </row>
        <row r="1411">
          <cell r="A1411">
            <v>1397</v>
          </cell>
          <cell r="E1411" t="str">
            <v/>
          </cell>
          <cell r="F1411" t="str">
            <v/>
          </cell>
        </row>
        <row r="1412">
          <cell r="A1412">
            <v>1398</v>
          </cell>
          <cell r="E1412" t="str">
            <v/>
          </cell>
          <cell r="F1412" t="str">
            <v/>
          </cell>
        </row>
        <row r="1413">
          <cell r="A1413">
            <v>1399</v>
          </cell>
          <cell r="E1413" t="str">
            <v/>
          </cell>
          <cell r="F1413" t="str">
            <v/>
          </cell>
        </row>
        <row r="1414">
          <cell r="A1414">
            <v>1400</v>
          </cell>
          <cell r="E1414" t="str">
            <v/>
          </cell>
          <cell r="F1414" t="str">
            <v/>
          </cell>
        </row>
        <row r="1415">
          <cell r="A1415">
            <v>1401</v>
          </cell>
          <cell r="E1415" t="str">
            <v/>
          </cell>
          <cell r="F1415" t="str">
            <v/>
          </cell>
        </row>
        <row r="1416">
          <cell r="A1416">
            <v>1402</v>
          </cell>
          <cell r="E1416" t="str">
            <v/>
          </cell>
          <cell r="F1416" t="str">
            <v/>
          </cell>
        </row>
        <row r="1417">
          <cell r="A1417">
            <v>1403</v>
          </cell>
          <cell r="E1417" t="str">
            <v/>
          </cell>
          <cell r="F1417" t="str">
            <v/>
          </cell>
        </row>
        <row r="1418">
          <cell r="A1418">
            <v>1404</v>
          </cell>
          <cell r="E1418" t="str">
            <v/>
          </cell>
          <cell r="F1418" t="str">
            <v/>
          </cell>
        </row>
        <row r="1419">
          <cell r="A1419">
            <v>1405</v>
          </cell>
          <cell r="E1419" t="str">
            <v/>
          </cell>
          <cell r="F1419" t="str">
            <v/>
          </cell>
        </row>
        <row r="1420">
          <cell r="A1420">
            <v>1406</v>
          </cell>
          <cell r="E1420" t="str">
            <v/>
          </cell>
          <cell r="F1420" t="str">
            <v/>
          </cell>
        </row>
        <row r="1421">
          <cell r="A1421">
            <v>1407</v>
          </cell>
          <cell r="E1421" t="str">
            <v/>
          </cell>
          <cell r="F1421" t="str">
            <v/>
          </cell>
        </row>
        <row r="1422">
          <cell r="A1422">
            <v>1408</v>
          </cell>
          <cell r="E1422" t="str">
            <v/>
          </cell>
          <cell r="F1422" t="str">
            <v/>
          </cell>
        </row>
        <row r="1423">
          <cell r="A1423">
            <v>1409</v>
          </cell>
          <cell r="E1423" t="str">
            <v/>
          </cell>
          <cell r="F1423" t="str">
            <v/>
          </cell>
        </row>
        <row r="1424">
          <cell r="A1424">
            <v>1410</v>
          </cell>
          <cell r="E1424" t="str">
            <v/>
          </cell>
          <cell r="F1424" t="str">
            <v/>
          </cell>
        </row>
        <row r="1425">
          <cell r="A1425">
            <v>1411</v>
          </cell>
          <cell r="E1425" t="str">
            <v/>
          </cell>
          <cell r="F1425" t="str">
            <v/>
          </cell>
        </row>
        <row r="1426">
          <cell r="A1426">
            <v>1412</v>
          </cell>
          <cell r="E1426" t="str">
            <v/>
          </cell>
          <cell r="F1426" t="str">
            <v/>
          </cell>
        </row>
        <row r="1427">
          <cell r="A1427">
            <v>1413</v>
          </cell>
          <cell r="E1427" t="str">
            <v/>
          </cell>
          <cell r="F1427" t="str">
            <v/>
          </cell>
        </row>
        <row r="1428">
          <cell r="A1428">
            <v>1414</v>
          </cell>
          <cell r="E1428" t="str">
            <v/>
          </cell>
          <cell r="F1428" t="str">
            <v/>
          </cell>
        </row>
        <row r="1429">
          <cell r="A1429">
            <v>1415</v>
          </cell>
          <cell r="E1429" t="str">
            <v/>
          </cell>
          <cell r="F1429" t="str">
            <v/>
          </cell>
        </row>
        <row r="1430">
          <cell r="A1430">
            <v>1416</v>
          </cell>
          <cell r="E1430" t="str">
            <v/>
          </cell>
          <cell r="F1430" t="str">
            <v/>
          </cell>
        </row>
        <row r="1431">
          <cell r="A1431">
            <v>1417</v>
          </cell>
          <cell r="E1431" t="str">
            <v/>
          </cell>
          <cell r="F1431" t="str">
            <v/>
          </cell>
        </row>
        <row r="1432">
          <cell r="A1432">
            <v>1418</v>
          </cell>
          <cell r="E1432" t="str">
            <v/>
          </cell>
          <cell r="F1432" t="str">
            <v/>
          </cell>
        </row>
        <row r="1433">
          <cell r="A1433">
            <v>1419</v>
          </cell>
          <cell r="E1433" t="str">
            <v/>
          </cell>
          <cell r="F1433" t="str">
            <v/>
          </cell>
        </row>
        <row r="1434">
          <cell r="A1434">
            <v>1420</v>
          </cell>
          <cell r="E1434" t="str">
            <v/>
          </cell>
          <cell r="F1434" t="str">
            <v/>
          </cell>
        </row>
        <row r="1435">
          <cell r="A1435">
            <v>1421</v>
          </cell>
          <cell r="E1435" t="str">
            <v/>
          </cell>
          <cell r="F1435" t="str">
            <v/>
          </cell>
        </row>
        <row r="1436">
          <cell r="A1436">
            <v>1422</v>
          </cell>
          <cell r="E1436" t="str">
            <v/>
          </cell>
          <cell r="F1436" t="str">
            <v/>
          </cell>
        </row>
        <row r="1437">
          <cell r="A1437">
            <v>1423</v>
          </cell>
          <cell r="E1437" t="str">
            <v/>
          </cell>
          <cell r="F1437" t="str">
            <v/>
          </cell>
        </row>
        <row r="1438">
          <cell r="A1438">
            <v>1424</v>
          </cell>
          <cell r="E1438" t="str">
            <v/>
          </cell>
          <cell r="F1438" t="str">
            <v/>
          </cell>
        </row>
        <row r="1439">
          <cell r="A1439">
            <v>1425</v>
          </cell>
          <cell r="E1439" t="str">
            <v/>
          </cell>
          <cell r="F1439" t="str">
            <v/>
          </cell>
        </row>
        <row r="1440">
          <cell r="A1440">
            <v>1426</v>
          </cell>
          <cell r="E1440" t="str">
            <v/>
          </cell>
          <cell r="F1440" t="str">
            <v/>
          </cell>
        </row>
        <row r="1441">
          <cell r="A1441">
            <v>1427</v>
          </cell>
          <cell r="E1441" t="str">
            <v/>
          </cell>
          <cell r="F1441" t="str">
            <v/>
          </cell>
        </row>
        <row r="1442">
          <cell r="A1442">
            <v>1428</v>
          </cell>
          <cell r="E1442" t="str">
            <v/>
          </cell>
          <cell r="F1442" t="str">
            <v/>
          </cell>
        </row>
        <row r="1443">
          <cell r="A1443">
            <v>1429</v>
          </cell>
          <cell r="E1443" t="str">
            <v/>
          </cell>
          <cell r="F1443" t="str">
            <v/>
          </cell>
        </row>
        <row r="1444">
          <cell r="A1444">
            <v>1430</v>
          </cell>
          <cell r="E1444" t="str">
            <v/>
          </cell>
          <cell r="F1444" t="str">
            <v/>
          </cell>
        </row>
        <row r="1445">
          <cell r="A1445">
            <v>1431</v>
          </cell>
          <cell r="E1445" t="str">
            <v/>
          </cell>
          <cell r="F1445" t="str">
            <v/>
          </cell>
        </row>
        <row r="1446">
          <cell r="A1446">
            <v>1432</v>
          </cell>
          <cell r="E1446" t="str">
            <v/>
          </cell>
          <cell r="F1446" t="str">
            <v/>
          </cell>
        </row>
        <row r="1447">
          <cell r="A1447">
            <v>1433</v>
          </cell>
          <cell r="E1447" t="str">
            <v/>
          </cell>
          <cell r="F1447" t="str">
            <v/>
          </cell>
        </row>
        <row r="1448">
          <cell r="A1448">
            <v>1434</v>
          </cell>
          <cell r="E1448" t="str">
            <v/>
          </cell>
          <cell r="F1448" t="str">
            <v/>
          </cell>
        </row>
        <row r="1449">
          <cell r="A1449">
            <v>1435</v>
          </cell>
          <cell r="E1449" t="str">
            <v/>
          </cell>
          <cell r="F1449" t="str">
            <v/>
          </cell>
        </row>
        <row r="1450">
          <cell r="A1450">
            <v>1436</v>
          </cell>
          <cell r="E1450" t="str">
            <v/>
          </cell>
          <cell r="F1450" t="str">
            <v/>
          </cell>
        </row>
        <row r="1451">
          <cell r="A1451">
            <v>1437</v>
          </cell>
          <cell r="E1451" t="str">
            <v/>
          </cell>
          <cell r="F1451" t="str">
            <v/>
          </cell>
        </row>
        <row r="1452">
          <cell r="A1452">
            <v>1438</v>
          </cell>
          <cell r="E1452" t="str">
            <v/>
          </cell>
          <cell r="F1452" t="str">
            <v/>
          </cell>
        </row>
        <row r="1453">
          <cell r="A1453">
            <v>1439</v>
          </cell>
          <cell r="E1453" t="str">
            <v/>
          </cell>
          <cell r="F1453" t="str">
            <v/>
          </cell>
        </row>
        <row r="1454">
          <cell r="A1454">
            <v>1440</v>
          </cell>
          <cell r="E1454" t="str">
            <v/>
          </cell>
          <cell r="F1454" t="str">
            <v/>
          </cell>
        </row>
        <row r="1455">
          <cell r="A1455">
            <v>1441</v>
          </cell>
          <cell r="E1455" t="str">
            <v/>
          </cell>
          <cell r="F1455" t="str">
            <v/>
          </cell>
        </row>
        <row r="1456">
          <cell r="A1456">
            <v>1442</v>
          </cell>
          <cell r="E1456" t="str">
            <v/>
          </cell>
          <cell r="F1456" t="str">
            <v/>
          </cell>
        </row>
        <row r="1457">
          <cell r="A1457">
            <v>1443</v>
          </cell>
          <cell r="E1457" t="str">
            <v/>
          </cell>
          <cell r="F1457" t="str">
            <v/>
          </cell>
        </row>
        <row r="1458">
          <cell r="A1458">
            <v>1444</v>
          </cell>
          <cell r="E1458" t="str">
            <v/>
          </cell>
          <cell r="F1458" t="str">
            <v/>
          </cell>
        </row>
        <row r="1459">
          <cell r="A1459">
            <v>1445</v>
          </cell>
          <cell r="E1459" t="str">
            <v/>
          </cell>
          <cell r="F1459" t="str">
            <v/>
          </cell>
        </row>
        <row r="1460">
          <cell r="A1460">
            <v>1446</v>
          </cell>
          <cell r="E1460" t="str">
            <v/>
          </cell>
          <cell r="F1460" t="str">
            <v/>
          </cell>
        </row>
        <row r="1461">
          <cell r="A1461">
            <v>1447</v>
          </cell>
          <cell r="E1461" t="str">
            <v/>
          </cell>
          <cell r="F1461" t="str">
            <v/>
          </cell>
        </row>
        <row r="1462">
          <cell r="A1462">
            <v>1448</v>
          </cell>
          <cell r="E1462" t="str">
            <v/>
          </cell>
          <cell r="F1462" t="str">
            <v/>
          </cell>
        </row>
        <row r="1463">
          <cell r="A1463">
            <v>1449</v>
          </cell>
          <cell r="E1463" t="str">
            <v/>
          </cell>
          <cell r="F1463" t="str">
            <v/>
          </cell>
        </row>
        <row r="1464">
          <cell r="A1464">
            <v>1450</v>
          </cell>
          <cell r="E1464" t="str">
            <v/>
          </cell>
          <cell r="F1464" t="str">
            <v/>
          </cell>
        </row>
        <row r="1465">
          <cell r="A1465">
            <v>1451</v>
          </cell>
          <cell r="E1465" t="str">
            <v/>
          </cell>
          <cell r="F1465" t="str">
            <v/>
          </cell>
        </row>
        <row r="1466">
          <cell r="A1466">
            <v>1452</v>
          </cell>
          <cell r="E1466" t="str">
            <v/>
          </cell>
          <cell r="F1466" t="str">
            <v/>
          </cell>
        </row>
        <row r="1467">
          <cell r="A1467">
            <v>1453</v>
          </cell>
          <cell r="E1467" t="str">
            <v/>
          </cell>
          <cell r="F1467" t="str">
            <v/>
          </cell>
        </row>
        <row r="1468">
          <cell r="A1468">
            <v>1454</v>
          </cell>
          <cell r="E1468" t="str">
            <v/>
          </cell>
          <cell r="F1468" t="str">
            <v/>
          </cell>
        </row>
        <row r="1469">
          <cell r="A1469">
            <v>1455</v>
          </cell>
          <cell r="E1469" t="str">
            <v/>
          </cell>
          <cell r="F1469" t="str">
            <v/>
          </cell>
        </row>
        <row r="1470">
          <cell r="A1470">
            <v>1456</v>
          </cell>
          <cell r="E1470" t="str">
            <v/>
          </cell>
          <cell r="F1470" t="str">
            <v/>
          </cell>
        </row>
        <row r="1471">
          <cell r="A1471">
            <v>1457</v>
          </cell>
          <cell r="E1471" t="str">
            <v/>
          </cell>
          <cell r="F1471" t="str">
            <v/>
          </cell>
        </row>
        <row r="1472">
          <cell r="A1472">
            <v>1458</v>
          </cell>
          <cell r="E1472" t="str">
            <v/>
          </cell>
          <cell r="F1472" t="str">
            <v/>
          </cell>
        </row>
        <row r="1473">
          <cell r="A1473">
            <v>1459</v>
          </cell>
          <cell r="E1473" t="str">
            <v/>
          </cell>
          <cell r="F1473" t="str">
            <v/>
          </cell>
        </row>
        <row r="1474">
          <cell r="A1474">
            <v>1460</v>
          </cell>
          <cell r="E1474" t="str">
            <v/>
          </cell>
          <cell r="F1474" t="str">
            <v/>
          </cell>
        </row>
        <row r="1475">
          <cell r="A1475">
            <v>1461</v>
          </cell>
          <cell r="E1475" t="str">
            <v/>
          </cell>
          <cell r="F1475" t="str">
            <v/>
          </cell>
        </row>
        <row r="1476">
          <cell r="A1476">
            <v>1462</v>
          </cell>
          <cell r="E1476" t="str">
            <v/>
          </cell>
          <cell r="F1476" t="str">
            <v/>
          </cell>
        </row>
        <row r="1477">
          <cell r="A1477">
            <v>1463</v>
          </cell>
          <cell r="E1477" t="str">
            <v/>
          </cell>
          <cell r="F1477" t="str">
            <v/>
          </cell>
        </row>
        <row r="1478">
          <cell r="A1478">
            <v>1464</v>
          </cell>
          <cell r="E1478" t="str">
            <v/>
          </cell>
          <cell r="F1478" t="str">
            <v/>
          </cell>
        </row>
        <row r="1479">
          <cell r="A1479">
            <v>1465</v>
          </cell>
          <cell r="E1479" t="str">
            <v/>
          </cell>
          <cell r="F1479" t="str">
            <v/>
          </cell>
        </row>
        <row r="1480">
          <cell r="A1480">
            <v>1466</v>
          </cell>
          <cell r="E1480" t="str">
            <v/>
          </cell>
          <cell r="F1480" t="str">
            <v/>
          </cell>
        </row>
        <row r="1481">
          <cell r="A1481">
            <v>1467</v>
          </cell>
          <cell r="E1481" t="str">
            <v/>
          </cell>
          <cell r="F1481" t="str">
            <v/>
          </cell>
        </row>
        <row r="1482">
          <cell r="A1482">
            <v>1468</v>
          </cell>
          <cell r="E1482" t="str">
            <v/>
          </cell>
          <cell r="F1482" t="str">
            <v/>
          </cell>
        </row>
        <row r="1483">
          <cell r="A1483">
            <v>1469</v>
          </cell>
          <cell r="E1483" t="str">
            <v/>
          </cell>
          <cell r="F1483" t="str">
            <v/>
          </cell>
        </row>
        <row r="1484">
          <cell r="A1484">
            <v>1470</v>
          </cell>
          <cell r="E1484" t="str">
            <v/>
          </cell>
          <cell r="F1484" t="str">
            <v/>
          </cell>
        </row>
        <row r="1485">
          <cell r="A1485">
            <v>1471</v>
          </cell>
          <cell r="E1485" t="str">
            <v/>
          </cell>
          <cell r="F1485" t="str">
            <v/>
          </cell>
        </row>
        <row r="1486">
          <cell r="A1486">
            <v>1472</v>
          </cell>
          <cell r="E1486" t="str">
            <v/>
          </cell>
          <cell r="F1486" t="str">
            <v/>
          </cell>
        </row>
        <row r="1487">
          <cell r="A1487">
            <v>1473</v>
          </cell>
          <cell r="E1487" t="str">
            <v/>
          </cell>
          <cell r="F1487" t="str">
            <v/>
          </cell>
        </row>
        <row r="1488">
          <cell r="A1488">
            <v>1474</v>
          </cell>
          <cell r="E1488" t="str">
            <v/>
          </cell>
          <cell r="F1488" t="str">
            <v/>
          </cell>
        </row>
        <row r="1489">
          <cell r="A1489">
            <v>1475</v>
          </cell>
          <cell r="E1489" t="str">
            <v/>
          </cell>
          <cell r="F1489" t="str">
            <v/>
          </cell>
        </row>
        <row r="1490">
          <cell r="A1490">
            <v>1476</v>
          </cell>
          <cell r="E1490" t="str">
            <v/>
          </cell>
          <cell r="F1490" t="str">
            <v/>
          </cell>
        </row>
        <row r="1491">
          <cell r="A1491">
            <v>1477</v>
          </cell>
          <cell r="E1491" t="str">
            <v/>
          </cell>
          <cell r="F1491" t="str">
            <v/>
          </cell>
        </row>
        <row r="1492">
          <cell r="A1492">
            <v>1478</v>
          </cell>
          <cell r="E1492" t="str">
            <v/>
          </cell>
          <cell r="F1492" t="str">
            <v/>
          </cell>
        </row>
        <row r="1493">
          <cell r="A1493">
            <v>1479</v>
          </cell>
          <cell r="E1493" t="str">
            <v/>
          </cell>
          <cell r="F1493" t="str">
            <v/>
          </cell>
        </row>
        <row r="1494">
          <cell r="A1494">
            <v>1480</v>
          </cell>
          <cell r="E1494" t="str">
            <v/>
          </cell>
          <cell r="F1494" t="str">
            <v/>
          </cell>
        </row>
        <row r="1495">
          <cell r="A1495">
            <v>1481</v>
          </cell>
          <cell r="E1495" t="str">
            <v/>
          </cell>
          <cell r="F1495" t="str">
            <v/>
          </cell>
        </row>
        <row r="1496">
          <cell r="A1496">
            <v>1482</v>
          </cell>
          <cell r="E1496" t="str">
            <v/>
          </cell>
          <cell r="F1496" t="str">
            <v/>
          </cell>
        </row>
        <row r="1497">
          <cell r="A1497">
            <v>1483</v>
          </cell>
          <cell r="E1497" t="str">
            <v/>
          </cell>
          <cell r="F1497" t="str">
            <v/>
          </cell>
        </row>
        <row r="1498">
          <cell r="A1498">
            <v>1484</v>
          </cell>
          <cell r="E1498" t="str">
            <v/>
          </cell>
          <cell r="F1498" t="str">
            <v/>
          </cell>
        </row>
        <row r="1499">
          <cell r="A1499">
            <v>1485</v>
          </cell>
          <cell r="E1499" t="str">
            <v/>
          </cell>
          <cell r="F1499" t="str">
            <v/>
          </cell>
        </row>
        <row r="1500">
          <cell r="A1500">
            <v>1486</v>
          </cell>
          <cell r="E1500" t="str">
            <v/>
          </cell>
          <cell r="F1500" t="str">
            <v/>
          </cell>
        </row>
        <row r="1501">
          <cell r="A1501">
            <v>1487</v>
          </cell>
          <cell r="E1501" t="str">
            <v/>
          </cell>
          <cell r="F1501" t="str">
            <v/>
          </cell>
        </row>
        <row r="1502">
          <cell r="A1502">
            <v>1488</v>
          </cell>
          <cell r="E1502" t="str">
            <v/>
          </cell>
          <cell r="F1502" t="str">
            <v/>
          </cell>
        </row>
        <row r="1503">
          <cell r="A1503">
            <v>1489</v>
          </cell>
          <cell r="E1503" t="str">
            <v/>
          </cell>
          <cell r="F1503" t="str">
            <v/>
          </cell>
        </row>
        <row r="1504">
          <cell r="A1504">
            <v>1490</v>
          </cell>
          <cell r="E1504" t="str">
            <v/>
          </cell>
          <cell r="F1504" t="str">
            <v/>
          </cell>
        </row>
        <row r="1505">
          <cell r="A1505">
            <v>1491</v>
          </cell>
          <cell r="E1505" t="str">
            <v/>
          </cell>
          <cell r="F1505" t="str">
            <v/>
          </cell>
        </row>
        <row r="1506">
          <cell r="A1506">
            <v>1492</v>
          </cell>
          <cell r="E1506" t="str">
            <v/>
          </cell>
          <cell r="F1506" t="str">
            <v/>
          </cell>
        </row>
        <row r="1507">
          <cell r="A1507">
            <v>1493</v>
          </cell>
          <cell r="E1507" t="str">
            <v/>
          </cell>
          <cell r="F1507" t="str">
            <v/>
          </cell>
        </row>
        <row r="1508">
          <cell r="A1508">
            <v>1494</v>
          </cell>
          <cell r="E1508" t="str">
            <v/>
          </cell>
          <cell r="F1508" t="str">
            <v/>
          </cell>
        </row>
        <row r="1509">
          <cell r="A1509">
            <v>1495</v>
          </cell>
          <cell r="E1509" t="str">
            <v/>
          </cell>
          <cell r="F1509" t="str">
            <v/>
          </cell>
        </row>
        <row r="1510">
          <cell r="A1510">
            <v>1496</v>
          </cell>
          <cell r="E1510" t="str">
            <v/>
          </cell>
          <cell r="F1510" t="str">
            <v/>
          </cell>
        </row>
        <row r="1511">
          <cell r="A1511">
            <v>1497</v>
          </cell>
          <cell r="E1511" t="str">
            <v/>
          </cell>
          <cell r="F1511" t="str">
            <v/>
          </cell>
        </row>
        <row r="1512">
          <cell r="A1512">
            <v>1498</v>
          </cell>
          <cell r="E1512" t="str">
            <v/>
          </cell>
          <cell r="F1512" t="str">
            <v/>
          </cell>
        </row>
        <row r="1513">
          <cell r="A1513">
            <v>1499</v>
          </cell>
          <cell r="E1513" t="str">
            <v/>
          </cell>
          <cell r="F1513" t="str">
            <v/>
          </cell>
        </row>
        <row r="1514">
          <cell r="A1514">
            <v>1500</v>
          </cell>
          <cell r="E1514" t="str">
            <v/>
          </cell>
          <cell r="F1514" t="str">
            <v/>
          </cell>
        </row>
        <row r="1515">
          <cell r="A1515">
            <v>1501</v>
          </cell>
          <cell r="E1515" t="str">
            <v/>
          </cell>
          <cell r="F1515" t="str">
            <v/>
          </cell>
        </row>
        <row r="1516">
          <cell r="A1516">
            <v>1502</v>
          </cell>
          <cell r="E1516" t="str">
            <v/>
          </cell>
          <cell r="F1516" t="str">
            <v/>
          </cell>
        </row>
        <row r="1517">
          <cell r="A1517">
            <v>1503</v>
          </cell>
          <cell r="E1517" t="str">
            <v/>
          </cell>
          <cell r="F1517" t="str">
            <v/>
          </cell>
        </row>
        <row r="1518">
          <cell r="A1518">
            <v>1504</v>
          </cell>
          <cell r="E1518" t="str">
            <v/>
          </cell>
          <cell r="F1518" t="str">
            <v/>
          </cell>
        </row>
        <row r="1519">
          <cell r="A1519">
            <v>1505</v>
          </cell>
          <cell r="E1519" t="str">
            <v/>
          </cell>
          <cell r="F1519" t="str">
            <v/>
          </cell>
        </row>
        <row r="1520">
          <cell r="A1520">
            <v>1506</v>
          </cell>
          <cell r="E1520" t="str">
            <v/>
          </cell>
          <cell r="F1520" t="str">
            <v/>
          </cell>
        </row>
        <row r="1521">
          <cell r="A1521">
            <v>1507</v>
          </cell>
          <cell r="E1521" t="str">
            <v/>
          </cell>
          <cell r="F1521" t="str">
            <v/>
          </cell>
        </row>
        <row r="1522">
          <cell r="A1522">
            <v>1508</v>
          </cell>
          <cell r="E1522" t="str">
            <v/>
          </cell>
          <cell r="F1522" t="str">
            <v/>
          </cell>
        </row>
        <row r="1523">
          <cell r="A1523">
            <v>1509</v>
          </cell>
          <cell r="E1523" t="str">
            <v/>
          </cell>
          <cell r="F1523" t="str">
            <v/>
          </cell>
        </row>
        <row r="1524">
          <cell r="A1524">
            <v>1510</v>
          </cell>
          <cell r="E1524" t="str">
            <v/>
          </cell>
          <cell r="F1524" t="str">
            <v/>
          </cell>
        </row>
        <row r="1525">
          <cell r="A1525">
            <v>1511</v>
          </cell>
          <cell r="E1525" t="str">
            <v/>
          </cell>
          <cell r="F1525" t="str">
            <v/>
          </cell>
        </row>
        <row r="1526">
          <cell r="A1526">
            <v>1512</v>
          </cell>
          <cell r="E1526" t="str">
            <v/>
          </cell>
          <cell r="F1526" t="str">
            <v/>
          </cell>
        </row>
        <row r="1527">
          <cell r="A1527">
            <v>1513</v>
          </cell>
          <cell r="E1527" t="str">
            <v/>
          </cell>
          <cell r="F1527" t="str">
            <v/>
          </cell>
        </row>
        <row r="1528">
          <cell r="A1528">
            <v>1514</v>
          </cell>
          <cell r="E1528" t="str">
            <v/>
          </cell>
          <cell r="F1528" t="str">
            <v/>
          </cell>
        </row>
        <row r="1529">
          <cell r="A1529">
            <v>1515</v>
          </cell>
          <cell r="E1529" t="str">
            <v/>
          </cell>
          <cell r="F1529" t="str">
            <v/>
          </cell>
        </row>
        <row r="1530">
          <cell r="A1530">
            <v>1516</v>
          </cell>
          <cell r="E1530" t="str">
            <v/>
          </cell>
          <cell r="F1530" t="str">
            <v/>
          </cell>
        </row>
        <row r="1531">
          <cell r="A1531">
            <v>1517</v>
          </cell>
          <cell r="E1531" t="str">
            <v/>
          </cell>
          <cell r="F1531" t="str">
            <v/>
          </cell>
        </row>
        <row r="1532">
          <cell r="A1532">
            <v>1518</v>
          </cell>
          <cell r="E1532" t="str">
            <v/>
          </cell>
          <cell r="F1532" t="str">
            <v/>
          </cell>
        </row>
        <row r="1533">
          <cell r="A1533">
            <v>1519</v>
          </cell>
          <cell r="E1533" t="str">
            <v/>
          </cell>
          <cell r="F1533" t="str">
            <v/>
          </cell>
        </row>
        <row r="1534">
          <cell r="A1534">
            <v>1520</v>
          </cell>
          <cell r="E1534" t="str">
            <v/>
          </cell>
          <cell r="F1534" t="str">
            <v/>
          </cell>
        </row>
        <row r="1535">
          <cell r="A1535">
            <v>1521</v>
          </cell>
          <cell r="E1535" t="str">
            <v/>
          </cell>
          <cell r="F1535" t="str">
            <v/>
          </cell>
        </row>
        <row r="1536">
          <cell r="A1536">
            <v>1522</v>
          </cell>
          <cell r="E1536" t="str">
            <v/>
          </cell>
          <cell r="F1536" t="str">
            <v/>
          </cell>
        </row>
        <row r="1537">
          <cell r="A1537">
            <v>1523</v>
          </cell>
          <cell r="E1537" t="str">
            <v/>
          </cell>
          <cell r="F1537" t="str">
            <v/>
          </cell>
        </row>
        <row r="1538">
          <cell r="A1538">
            <v>1524</v>
          </cell>
          <cell r="E1538" t="str">
            <v/>
          </cell>
          <cell r="F1538" t="str">
            <v/>
          </cell>
        </row>
        <row r="1539">
          <cell r="A1539">
            <v>1525</v>
          </cell>
          <cell r="E1539" t="str">
            <v/>
          </cell>
          <cell r="F1539" t="str">
            <v/>
          </cell>
        </row>
        <row r="1540">
          <cell r="A1540">
            <v>1526</v>
          </cell>
          <cell r="E1540" t="str">
            <v/>
          </cell>
          <cell r="F1540" t="str">
            <v/>
          </cell>
        </row>
        <row r="1541">
          <cell r="A1541">
            <v>1527</v>
          </cell>
          <cell r="E1541" t="str">
            <v/>
          </cell>
          <cell r="F1541" t="str">
            <v/>
          </cell>
        </row>
        <row r="1542">
          <cell r="A1542">
            <v>1528</v>
          </cell>
          <cell r="E1542" t="str">
            <v/>
          </cell>
          <cell r="F1542" t="str">
            <v/>
          </cell>
        </row>
        <row r="1543">
          <cell r="A1543">
            <v>1529</v>
          </cell>
          <cell r="E1543" t="str">
            <v/>
          </cell>
          <cell r="F1543" t="str">
            <v/>
          </cell>
        </row>
        <row r="1544">
          <cell r="A1544">
            <v>1530</v>
          </cell>
          <cell r="E1544" t="str">
            <v/>
          </cell>
          <cell r="F1544" t="str">
            <v/>
          </cell>
        </row>
        <row r="1545">
          <cell r="A1545">
            <v>1531</v>
          </cell>
          <cell r="E1545" t="str">
            <v/>
          </cell>
          <cell r="F1545" t="str">
            <v/>
          </cell>
        </row>
        <row r="1546">
          <cell r="A1546">
            <v>1532</v>
          </cell>
          <cell r="E1546" t="str">
            <v/>
          </cell>
          <cell r="F1546" t="str">
            <v/>
          </cell>
        </row>
        <row r="1547">
          <cell r="A1547">
            <v>1533</v>
          </cell>
          <cell r="E1547" t="str">
            <v/>
          </cell>
          <cell r="F1547" t="str">
            <v/>
          </cell>
        </row>
        <row r="1548">
          <cell r="A1548">
            <v>1534</v>
          </cell>
          <cell r="E1548" t="str">
            <v/>
          </cell>
          <cell r="F1548" t="str">
            <v/>
          </cell>
        </row>
        <row r="1549">
          <cell r="A1549">
            <v>1535</v>
          </cell>
          <cell r="E1549" t="str">
            <v/>
          </cell>
          <cell r="F1549" t="str">
            <v/>
          </cell>
        </row>
        <row r="1550">
          <cell r="A1550">
            <v>1536</v>
          </cell>
          <cell r="E1550" t="str">
            <v/>
          </cell>
          <cell r="F1550" t="str">
            <v/>
          </cell>
        </row>
        <row r="1551">
          <cell r="A1551">
            <v>1537</v>
          </cell>
          <cell r="E1551" t="str">
            <v/>
          </cell>
          <cell r="F1551" t="str">
            <v/>
          </cell>
        </row>
        <row r="1552">
          <cell r="A1552">
            <v>1538</v>
          </cell>
          <cell r="E1552" t="str">
            <v/>
          </cell>
          <cell r="F1552" t="str">
            <v/>
          </cell>
        </row>
        <row r="1553">
          <cell r="A1553">
            <v>1539</v>
          </cell>
          <cell r="E1553" t="str">
            <v/>
          </cell>
          <cell r="F1553" t="str">
            <v/>
          </cell>
        </row>
        <row r="1554">
          <cell r="A1554">
            <v>1540</v>
          </cell>
          <cell r="E1554" t="str">
            <v/>
          </cell>
          <cell r="F1554" t="str">
            <v/>
          </cell>
        </row>
        <row r="1555">
          <cell r="A1555">
            <v>1541</v>
          </cell>
          <cell r="E1555" t="str">
            <v/>
          </cell>
          <cell r="F1555" t="str">
            <v/>
          </cell>
        </row>
        <row r="1556">
          <cell r="A1556">
            <v>1542</v>
          </cell>
          <cell r="E1556" t="str">
            <v/>
          </cell>
          <cell r="F1556" t="str">
            <v/>
          </cell>
        </row>
        <row r="1557">
          <cell r="A1557">
            <v>1543</v>
          </cell>
          <cell r="E1557" t="str">
            <v/>
          </cell>
          <cell r="F1557" t="str">
            <v/>
          </cell>
        </row>
        <row r="1558">
          <cell r="A1558">
            <v>1544</v>
          </cell>
          <cell r="E1558" t="str">
            <v/>
          </cell>
          <cell r="F1558" t="str">
            <v/>
          </cell>
        </row>
        <row r="1559">
          <cell r="A1559">
            <v>1545</v>
          </cell>
          <cell r="E1559" t="str">
            <v/>
          </cell>
          <cell r="F1559" t="str">
            <v/>
          </cell>
        </row>
        <row r="1560">
          <cell r="A1560">
            <v>1546</v>
          </cell>
          <cell r="E1560" t="str">
            <v/>
          </cell>
          <cell r="F1560" t="str">
            <v/>
          </cell>
        </row>
        <row r="1561">
          <cell r="A1561">
            <v>1547</v>
          </cell>
          <cell r="E1561" t="str">
            <v/>
          </cell>
          <cell r="F1561" t="str">
            <v/>
          </cell>
        </row>
        <row r="1562">
          <cell r="A1562">
            <v>1548</v>
          </cell>
          <cell r="E1562" t="str">
            <v/>
          </cell>
          <cell r="F1562" t="str">
            <v/>
          </cell>
        </row>
        <row r="1563">
          <cell r="A1563">
            <v>1549</v>
          </cell>
          <cell r="E1563" t="str">
            <v/>
          </cell>
          <cell r="F1563" t="str">
            <v/>
          </cell>
        </row>
        <row r="1564">
          <cell r="A1564">
            <v>1550</v>
          </cell>
          <cell r="E1564" t="str">
            <v/>
          </cell>
          <cell r="F1564" t="str">
            <v/>
          </cell>
        </row>
        <row r="1565">
          <cell r="A1565">
            <v>1551</v>
          </cell>
          <cell r="E1565" t="str">
            <v/>
          </cell>
          <cell r="F1565" t="str">
            <v/>
          </cell>
        </row>
        <row r="1566">
          <cell r="A1566">
            <v>1552</v>
          </cell>
          <cell r="E1566" t="str">
            <v/>
          </cell>
          <cell r="F1566" t="str">
            <v/>
          </cell>
        </row>
        <row r="1567">
          <cell r="A1567">
            <v>1553</v>
          </cell>
          <cell r="E1567" t="str">
            <v/>
          </cell>
          <cell r="F1567" t="str">
            <v/>
          </cell>
        </row>
        <row r="1568">
          <cell r="A1568">
            <v>1554</v>
          </cell>
          <cell r="E1568" t="str">
            <v/>
          </cell>
          <cell r="F1568" t="str">
            <v/>
          </cell>
        </row>
        <row r="1569">
          <cell r="A1569">
            <v>1555</v>
          </cell>
          <cell r="E1569" t="str">
            <v/>
          </cell>
          <cell r="F1569" t="str">
            <v/>
          </cell>
        </row>
        <row r="1570">
          <cell r="A1570">
            <v>1556</v>
          </cell>
          <cell r="E1570" t="str">
            <v/>
          </cell>
          <cell r="F1570" t="str">
            <v/>
          </cell>
        </row>
        <row r="1571">
          <cell r="A1571">
            <v>1557</v>
          </cell>
          <cell r="E1571" t="str">
            <v/>
          </cell>
          <cell r="F1571" t="str">
            <v/>
          </cell>
        </row>
        <row r="1572">
          <cell r="A1572">
            <v>1558</v>
          </cell>
          <cell r="E1572" t="str">
            <v/>
          </cell>
          <cell r="F1572" t="str">
            <v/>
          </cell>
        </row>
        <row r="1573">
          <cell r="A1573">
            <v>1559</v>
          </cell>
          <cell r="E1573" t="str">
            <v/>
          </cell>
          <cell r="F1573" t="str">
            <v/>
          </cell>
        </row>
        <row r="1574">
          <cell r="A1574">
            <v>1560</v>
          </cell>
          <cell r="E1574" t="str">
            <v/>
          </cell>
          <cell r="F1574" t="str">
            <v/>
          </cell>
        </row>
        <row r="1575">
          <cell r="A1575">
            <v>1561</v>
          </cell>
          <cell r="E1575" t="str">
            <v/>
          </cell>
          <cell r="F1575" t="str">
            <v/>
          </cell>
        </row>
        <row r="1576">
          <cell r="A1576">
            <v>1562</v>
          </cell>
          <cell r="E1576" t="str">
            <v/>
          </cell>
          <cell r="F1576" t="str">
            <v/>
          </cell>
        </row>
        <row r="1577">
          <cell r="A1577">
            <v>1563</v>
          </cell>
          <cell r="E1577" t="str">
            <v/>
          </cell>
          <cell r="F1577" t="str">
            <v/>
          </cell>
        </row>
        <row r="1578">
          <cell r="A1578">
            <v>1564</v>
          </cell>
          <cell r="E1578" t="str">
            <v/>
          </cell>
          <cell r="F1578" t="str">
            <v/>
          </cell>
        </row>
        <row r="1579">
          <cell r="A1579">
            <v>1565</v>
          </cell>
          <cell r="E1579" t="str">
            <v/>
          </cell>
          <cell r="F1579" t="str">
            <v/>
          </cell>
        </row>
        <row r="1580">
          <cell r="A1580">
            <v>1566</v>
          </cell>
          <cell r="E1580" t="str">
            <v/>
          </cell>
          <cell r="F1580" t="str">
            <v/>
          </cell>
        </row>
        <row r="1581">
          <cell r="A1581">
            <v>1567</v>
          </cell>
          <cell r="E1581" t="str">
            <v/>
          </cell>
          <cell r="F1581" t="str">
            <v/>
          </cell>
        </row>
        <row r="1582">
          <cell r="A1582">
            <v>1568</v>
          </cell>
          <cell r="E1582" t="str">
            <v/>
          </cell>
          <cell r="F1582" t="str">
            <v/>
          </cell>
        </row>
        <row r="1583">
          <cell r="A1583">
            <v>1569</v>
          </cell>
          <cell r="E1583" t="str">
            <v/>
          </cell>
          <cell r="F1583" t="str">
            <v/>
          </cell>
        </row>
        <row r="1584">
          <cell r="A1584">
            <v>1570</v>
          </cell>
          <cell r="E1584" t="str">
            <v/>
          </cell>
          <cell r="F1584" t="str">
            <v/>
          </cell>
        </row>
        <row r="1585">
          <cell r="A1585">
            <v>1571</v>
          </cell>
          <cell r="E1585" t="str">
            <v/>
          </cell>
          <cell r="F1585" t="str">
            <v/>
          </cell>
        </row>
        <row r="1586">
          <cell r="A1586">
            <v>1572</v>
          </cell>
          <cell r="E1586" t="str">
            <v/>
          </cell>
          <cell r="F1586" t="str">
            <v/>
          </cell>
        </row>
        <row r="1587">
          <cell r="A1587">
            <v>1573</v>
          </cell>
          <cell r="E1587" t="str">
            <v/>
          </cell>
          <cell r="F1587" t="str">
            <v/>
          </cell>
        </row>
        <row r="1588">
          <cell r="A1588">
            <v>1574</v>
          </cell>
          <cell r="E1588" t="str">
            <v/>
          </cell>
          <cell r="F1588" t="str">
            <v/>
          </cell>
        </row>
        <row r="1589">
          <cell r="A1589">
            <v>1575</v>
          </cell>
          <cell r="E1589" t="str">
            <v/>
          </cell>
          <cell r="F1589" t="str">
            <v/>
          </cell>
        </row>
        <row r="1590">
          <cell r="A1590">
            <v>1576</v>
          </cell>
          <cell r="E1590" t="str">
            <v/>
          </cell>
          <cell r="F1590" t="str">
            <v/>
          </cell>
        </row>
        <row r="1591">
          <cell r="A1591">
            <v>1577</v>
          </cell>
          <cell r="E1591" t="str">
            <v/>
          </cell>
          <cell r="F1591" t="str">
            <v/>
          </cell>
        </row>
        <row r="1592">
          <cell r="A1592">
            <v>1578</v>
          </cell>
          <cell r="E1592" t="str">
            <v/>
          </cell>
          <cell r="F1592" t="str">
            <v/>
          </cell>
        </row>
        <row r="1593">
          <cell r="A1593">
            <v>1579</v>
          </cell>
          <cell r="E1593" t="str">
            <v/>
          </cell>
          <cell r="F1593" t="str">
            <v/>
          </cell>
        </row>
        <row r="1594">
          <cell r="A1594">
            <v>1580</v>
          </cell>
          <cell r="E1594" t="str">
            <v/>
          </cell>
          <cell r="F1594" t="str">
            <v/>
          </cell>
        </row>
        <row r="1595">
          <cell r="A1595">
            <v>1581</v>
          </cell>
          <cell r="E1595" t="str">
            <v/>
          </cell>
          <cell r="F1595" t="str">
            <v/>
          </cell>
        </row>
        <row r="1596">
          <cell r="A1596">
            <v>1582</v>
          </cell>
          <cell r="E1596" t="str">
            <v/>
          </cell>
          <cell r="F1596" t="str">
            <v/>
          </cell>
        </row>
        <row r="1597">
          <cell r="A1597">
            <v>1583</v>
          </cell>
          <cell r="E1597" t="str">
            <v/>
          </cell>
          <cell r="F1597" t="str">
            <v/>
          </cell>
        </row>
        <row r="1598">
          <cell r="A1598">
            <v>1584</v>
          </cell>
          <cell r="E1598" t="str">
            <v/>
          </cell>
          <cell r="F1598" t="str">
            <v/>
          </cell>
        </row>
        <row r="1599">
          <cell r="A1599">
            <v>1585</v>
          </cell>
          <cell r="E1599" t="str">
            <v/>
          </cell>
          <cell r="F1599" t="str">
            <v/>
          </cell>
        </row>
        <row r="1600">
          <cell r="A1600">
            <v>1586</v>
          </cell>
          <cell r="E1600" t="str">
            <v/>
          </cell>
          <cell r="F1600" t="str">
            <v/>
          </cell>
        </row>
        <row r="1601">
          <cell r="A1601">
            <v>1587</v>
          </cell>
          <cell r="E1601" t="str">
            <v/>
          </cell>
          <cell r="F1601" t="str">
            <v/>
          </cell>
        </row>
        <row r="1602">
          <cell r="A1602">
            <v>1588</v>
          </cell>
          <cell r="E1602" t="str">
            <v/>
          </cell>
          <cell r="F1602" t="str">
            <v/>
          </cell>
        </row>
        <row r="1603">
          <cell r="A1603">
            <v>1589</v>
          </cell>
          <cell r="E1603" t="str">
            <v/>
          </cell>
          <cell r="F1603" t="str">
            <v/>
          </cell>
        </row>
        <row r="1604">
          <cell r="A1604">
            <v>1590</v>
          </cell>
          <cell r="E1604" t="str">
            <v/>
          </cell>
          <cell r="F1604" t="str">
            <v/>
          </cell>
        </row>
        <row r="1605">
          <cell r="A1605">
            <v>1591</v>
          </cell>
          <cell r="E1605" t="str">
            <v/>
          </cell>
          <cell r="F1605" t="str">
            <v/>
          </cell>
        </row>
        <row r="1606">
          <cell r="A1606">
            <v>1592</v>
          </cell>
          <cell r="E1606" t="str">
            <v/>
          </cell>
          <cell r="F1606" t="str">
            <v/>
          </cell>
        </row>
        <row r="1607">
          <cell r="A1607">
            <v>1593</v>
          </cell>
          <cell r="E1607" t="str">
            <v/>
          </cell>
          <cell r="F1607" t="str">
            <v/>
          </cell>
        </row>
        <row r="1608">
          <cell r="A1608">
            <v>1594</v>
          </cell>
          <cell r="E1608" t="str">
            <v/>
          </cell>
          <cell r="F1608" t="str">
            <v/>
          </cell>
        </row>
        <row r="1609">
          <cell r="A1609">
            <v>1595</v>
          </cell>
          <cell r="E1609" t="str">
            <v/>
          </cell>
          <cell r="F1609" t="str">
            <v/>
          </cell>
        </row>
        <row r="1610">
          <cell r="A1610">
            <v>1596</v>
          </cell>
          <cell r="E1610" t="str">
            <v/>
          </cell>
          <cell r="F1610" t="str">
            <v/>
          </cell>
        </row>
        <row r="1611">
          <cell r="A1611">
            <v>1597</v>
          </cell>
          <cell r="E1611" t="str">
            <v/>
          </cell>
          <cell r="F1611" t="str">
            <v/>
          </cell>
        </row>
        <row r="1612">
          <cell r="A1612">
            <v>1598</v>
          </cell>
          <cell r="E1612" t="str">
            <v/>
          </cell>
          <cell r="F1612" t="str">
            <v/>
          </cell>
        </row>
        <row r="1613">
          <cell r="A1613">
            <v>1599</v>
          </cell>
          <cell r="E1613" t="str">
            <v/>
          </cell>
          <cell r="F1613" t="str">
            <v/>
          </cell>
        </row>
        <row r="1614">
          <cell r="A1614">
            <v>1600</v>
          </cell>
          <cell r="E1614" t="str">
            <v/>
          </cell>
          <cell r="F1614" t="str">
            <v/>
          </cell>
        </row>
        <row r="1615">
          <cell r="A1615">
            <v>1601</v>
          </cell>
          <cell r="E1615" t="str">
            <v/>
          </cell>
          <cell r="F1615" t="str">
            <v/>
          </cell>
        </row>
        <row r="1616">
          <cell r="A1616">
            <v>1602</v>
          </cell>
          <cell r="E1616" t="str">
            <v/>
          </cell>
          <cell r="F1616" t="str">
            <v/>
          </cell>
        </row>
        <row r="1617">
          <cell r="A1617">
            <v>1603</v>
          </cell>
          <cell r="E1617" t="str">
            <v/>
          </cell>
          <cell r="F1617" t="str">
            <v/>
          </cell>
        </row>
        <row r="1618">
          <cell r="A1618">
            <v>1604</v>
          </cell>
          <cell r="E1618" t="str">
            <v/>
          </cell>
          <cell r="F1618" t="str">
            <v/>
          </cell>
        </row>
        <row r="1619">
          <cell r="A1619">
            <v>1605</v>
          </cell>
          <cell r="E1619" t="str">
            <v/>
          </cell>
          <cell r="F1619" t="str">
            <v/>
          </cell>
        </row>
        <row r="1620">
          <cell r="A1620">
            <v>1606</v>
          </cell>
          <cell r="E1620" t="str">
            <v/>
          </cell>
          <cell r="F1620" t="str">
            <v/>
          </cell>
        </row>
        <row r="1621">
          <cell r="A1621">
            <v>1607</v>
          </cell>
          <cell r="E1621" t="str">
            <v/>
          </cell>
          <cell r="F1621" t="str">
            <v/>
          </cell>
        </row>
        <row r="1622">
          <cell r="A1622">
            <v>1608</v>
          </cell>
          <cell r="E1622" t="str">
            <v/>
          </cell>
          <cell r="F1622" t="str">
            <v/>
          </cell>
        </row>
        <row r="1623">
          <cell r="A1623">
            <v>1609</v>
          </cell>
          <cell r="E1623" t="str">
            <v/>
          </cell>
          <cell r="F1623" t="str">
            <v/>
          </cell>
        </row>
        <row r="1624">
          <cell r="A1624">
            <v>1610</v>
          </cell>
          <cell r="E1624" t="str">
            <v/>
          </cell>
          <cell r="F1624" t="str">
            <v/>
          </cell>
        </row>
        <row r="1625">
          <cell r="A1625">
            <v>1611</v>
          </cell>
          <cell r="E1625" t="str">
            <v/>
          </cell>
          <cell r="F1625" t="str">
            <v/>
          </cell>
        </row>
        <row r="1626">
          <cell r="A1626">
            <v>1612</v>
          </cell>
          <cell r="E1626" t="str">
            <v/>
          </cell>
          <cell r="F1626" t="str">
            <v/>
          </cell>
        </row>
        <row r="1627">
          <cell r="A1627">
            <v>1613</v>
          </cell>
          <cell r="E1627" t="str">
            <v/>
          </cell>
          <cell r="F1627" t="str">
            <v/>
          </cell>
        </row>
        <row r="1628">
          <cell r="A1628">
            <v>1614</v>
          </cell>
          <cell r="E1628" t="str">
            <v/>
          </cell>
          <cell r="F1628" t="str">
            <v/>
          </cell>
        </row>
        <row r="1629">
          <cell r="A1629">
            <v>1615</v>
          </cell>
          <cell r="E1629" t="str">
            <v/>
          </cell>
          <cell r="F1629" t="str">
            <v/>
          </cell>
        </row>
        <row r="1630">
          <cell r="A1630">
            <v>1616</v>
          </cell>
          <cell r="E1630" t="str">
            <v/>
          </cell>
          <cell r="F1630" t="str">
            <v/>
          </cell>
        </row>
        <row r="1631">
          <cell r="A1631">
            <v>1617</v>
          </cell>
          <cell r="E1631" t="str">
            <v/>
          </cell>
          <cell r="F1631" t="str">
            <v/>
          </cell>
        </row>
        <row r="1632">
          <cell r="A1632">
            <v>1618</v>
          </cell>
          <cell r="E1632" t="str">
            <v/>
          </cell>
          <cell r="F1632" t="str">
            <v/>
          </cell>
        </row>
        <row r="1633">
          <cell r="A1633">
            <v>1619</v>
          </cell>
          <cell r="E1633" t="str">
            <v/>
          </cell>
          <cell r="F1633" t="str">
            <v/>
          </cell>
        </row>
        <row r="1634">
          <cell r="A1634">
            <v>1620</v>
          </cell>
          <cell r="E1634" t="str">
            <v/>
          </cell>
          <cell r="F1634" t="str">
            <v/>
          </cell>
        </row>
        <row r="1635">
          <cell r="A1635">
            <v>1621</v>
          </cell>
          <cell r="E1635" t="str">
            <v/>
          </cell>
          <cell r="F1635" t="str">
            <v/>
          </cell>
        </row>
        <row r="1636">
          <cell r="A1636">
            <v>1622</v>
          </cell>
          <cell r="E1636" t="str">
            <v/>
          </cell>
          <cell r="F1636" t="str">
            <v/>
          </cell>
        </row>
        <row r="1637">
          <cell r="A1637">
            <v>1623</v>
          </cell>
          <cell r="E1637" t="str">
            <v/>
          </cell>
          <cell r="F1637" t="str">
            <v/>
          </cell>
        </row>
        <row r="1638">
          <cell r="A1638">
            <v>1624</v>
          </cell>
          <cell r="E1638" t="str">
            <v/>
          </cell>
          <cell r="F1638" t="str">
            <v/>
          </cell>
        </row>
        <row r="1639">
          <cell r="A1639">
            <v>1625</v>
          </cell>
          <cell r="E1639" t="str">
            <v/>
          </cell>
          <cell r="F1639" t="str">
            <v/>
          </cell>
        </row>
        <row r="1640">
          <cell r="A1640">
            <v>1626</v>
          </cell>
          <cell r="E1640" t="str">
            <v/>
          </cell>
          <cell r="F1640" t="str">
            <v/>
          </cell>
        </row>
        <row r="1641">
          <cell r="A1641">
            <v>1627</v>
          </cell>
          <cell r="E1641" t="str">
            <v/>
          </cell>
          <cell r="F1641" t="str">
            <v/>
          </cell>
        </row>
        <row r="1642">
          <cell r="A1642">
            <v>1628</v>
          </cell>
          <cell r="E1642" t="str">
            <v/>
          </cell>
          <cell r="F1642" t="str">
            <v/>
          </cell>
        </row>
        <row r="1643">
          <cell r="A1643">
            <v>1629</v>
          </cell>
          <cell r="E1643" t="str">
            <v/>
          </cell>
          <cell r="F1643" t="str">
            <v/>
          </cell>
        </row>
        <row r="1644">
          <cell r="A1644">
            <v>1630</v>
          </cell>
          <cell r="E1644" t="str">
            <v/>
          </cell>
          <cell r="F1644" t="str">
            <v/>
          </cell>
        </row>
        <row r="1645">
          <cell r="A1645">
            <v>1631</v>
          </cell>
          <cell r="E1645" t="str">
            <v/>
          </cell>
          <cell r="F1645" t="str">
            <v/>
          </cell>
        </row>
        <row r="1646">
          <cell r="A1646">
            <v>1632</v>
          </cell>
          <cell r="E1646" t="str">
            <v/>
          </cell>
          <cell r="F1646" t="str">
            <v/>
          </cell>
        </row>
        <row r="1647">
          <cell r="A1647">
            <v>1633</v>
          </cell>
          <cell r="E1647" t="str">
            <v/>
          </cell>
          <cell r="F1647" t="str">
            <v/>
          </cell>
        </row>
        <row r="1648">
          <cell r="A1648">
            <v>1634</v>
          </cell>
          <cell r="E1648" t="str">
            <v/>
          </cell>
          <cell r="F1648" t="str">
            <v/>
          </cell>
        </row>
        <row r="1649">
          <cell r="A1649">
            <v>1635</v>
          </cell>
          <cell r="E1649" t="str">
            <v/>
          </cell>
          <cell r="F1649" t="str">
            <v/>
          </cell>
        </row>
        <row r="1650">
          <cell r="A1650">
            <v>1636</v>
          </cell>
          <cell r="E1650" t="str">
            <v/>
          </cell>
          <cell r="F1650" t="str">
            <v/>
          </cell>
        </row>
        <row r="1651">
          <cell r="A1651">
            <v>1637</v>
          </cell>
          <cell r="E1651" t="str">
            <v/>
          </cell>
          <cell r="F1651" t="str">
            <v/>
          </cell>
        </row>
        <row r="1652">
          <cell r="A1652">
            <v>1638</v>
          </cell>
          <cell r="E1652" t="str">
            <v/>
          </cell>
          <cell r="F1652" t="str">
            <v/>
          </cell>
        </row>
        <row r="1653">
          <cell r="A1653">
            <v>1639</v>
          </cell>
          <cell r="E1653" t="str">
            <v/>
          </cell>
          <cell r="F1653" t="str">
            <v/>
          </cell>
        </row>
        <row r="1654">
          <cell r="A1654">
            <v>1640</v>
          </cell>
          <cell r="E1654" t="str">
            <v/>
          </cell>
          <cell r="F1654" t="str">
            <v/>
          </cell>
        </row>
        <row r="1655">
          <cell r="A1655">
            <v>1641</v>
          </cell>
          <cell r="E1655" t="str">
            <v/>
          </cell>
          <cell r="F1655" t="str">
            <v/>
          </cell>
        </row>
        <row r="1656">
          <cell r="A1656">
            <v>1642</v>
          </cell>
          <cell r="E1656" t="str">
            <v/>
          </cell>
          <cell r="F1656" t="str">
            <v/>
          </cell>
        </row>
        <row r="1657">
          <cell r="A1657">
            <v>1643</v>
          </cell>
          <cell r="E1657" t="str">
            <v/>
          </cell>
          <cell r="F1657" t="str">
            <v/>
          </cell>
        </row>
        <row r="1658">
          <cell r="A1658">
            <v>1644</v>
          </cell>
          <cell r="E1658" t="str">
            <v/>
          </cell>
          <cell r="F1658" t="str">
            <v/>
          </cell>
        </row>
        <row r="1659">
          <cell r="A1659">
            <v>1645</v>
          </cell>
          <cell r="E1659" t="str">
            <v/>
          </cell>
          <cell r="F1659" t="str">
            <v/>
          </cell>
        </row>
        <row r="1660">
          <cell r="A1660">
            <v>1646</v>
          </cell>
          <cell r="E1660" t="str">
            <v/>
          </cell>
          <cell r="F1660" t="str">
            <v/>
          </cell>
        </row>
        <row r="1661">
          <cell r="A1661">
            <v>1647</v>
          </cell>
          <cell r="E1661" t="str">
            <v/>
          </cell>
          <cell r="F1661" t="str">
            <v/>
          </cell>
        </row>
        <row r="1662">
          <cell r="A1662">
            <v>1648</v>
          </cell>
          <cell r="E1662" t="str">
            <v/>
          </cell>
          <cell r="F1662" t="str">
            <v/>
          </cell>
        </row>
        <row r="1663">
          <cell r="A1663">
            <v>1649</v>
          </cell>
          <cell r="E1663" t="str">
            <v/>
          </cell>
          <cell r="F1663" t="str">
            <v/>
          </cell>
        </row>
        <row r="1664">
          <cell r="A1664">
            <v>1650</v>
          </cell>
          <cell r="E1664" t="str">
            <v/>
          </cell>
          <cell r="F1664" t="str">
            <v/>
          </cell>
        </row>
        <row r="1665">
          <cell r="A1665">
            <v>1651</v>
          </cell>
          <cell r="E1665" t="str">
            <v/>
          </cell>
          <cell r="F1665" t="str">
            <v/>
          </cell>
        </row>
        <row r="1666">
          <cell r="A1666">
            <v>1652</v>
          </cell>
          <cell r="E1666" t="str">
            <v/>
          </cell>
          <cell r="F1666" t="str">
            <v/>
          </cell>
        </row>
        <row r="1667">
          <cell r="A1667">
            <v>1653</v>
          </cell>
          <cell r="E1667" t="str">
            <v/>
          </cell>
          <cell r="F1667" t="str">
            <v/>
          </cell>
        </row>
        <row r="1668">
          <cell r="A1668">
            <v>1654</v>
          </cell>
          <cell r="E1668" t="str">
            <v/>
          </cell>
          <cell r="F1668" t="str">
            <v/>
          </cell>
        </row>
        <row r="1669">
          <cell r="A1669">
            <v>1655</v>
          </cell>
          <cell r="E1669" t="str">
            <v/>
          </cell>
          <cell r="F1669" t="str">
            <v/>
          </cell>
        </row>
        <row r="1670">
          <cell r="A1670">
            <v>1656</v>
          </cell>
          <cell r="E1670" t="str">
            <v/>
          </cell>
          <cell r="F1670" t="str">
            <v/>
          </cell>
        </row>
        <row r="1671">
          <cell r="A1671">
            <v>1657</v>
          </cell>
          <cell r="E1671" t="str">
            <v/>
          </cell>
          <cell r="F1671" t="str">
            <v/>
          </cell>
        </row>
        <row r="1672">
          <cell r="A1672">
            <v>1658</v>
          </cell>
          <cell r="E1672" t="str">
            <v/>
          </cell>
          <cell r="F1672" t="str">
            <v/>
          </cell>
        </row>
        <row r="1673">
          <cell r="A1673">
            <v>1659</v>
          </cell>
          <cell r="E1673" t="str">
            <v/>
          </cell>
          <cell r="F1673" t="str">
            <v/>
          </cell>
        </row>
        <row r="1674">
          <cell r="A1674">
            <v>1660</v>
          </cell>
          <cell r="E1674" t="str">
            <v/>
          </cell>
          <cell r="F1674" t="str">
            <v/>
          </cell>
        </row>
        <row r="1675">
          <cell r="A1675">
            <v>1661</v>
          </cell>
          <cell r="E1675" t="str">
            <v/>
          </cell>
          <cell r="F1675" t="str">
            <v/>
          </cell>
        </row>
        <row r="1676">
          <cell r="A1676">
            <v>1662</v>
          </cell>
          <cell r="E1676" t="str">
            <v/>
          </cell>
          <cell r="F1676" t="str">
            <v/>
          </cell>
        </row>
        <row r="1677">
          <cell r="A1677">
            <v>1663</v>
          </cell>
          <cell r="E1677" t="str">
            <v/>
          </cell>
          <cell r="F1677" t="str">
            <v/>
          </cell>
        </row>
        <row r="1678">
          <cell r="A1678">
            <v>1664</v>
          </cell>
          <cell r="E1678" t="str">
            <v/>
          </cell>
          <cell r="F1678" t="str">
            <v/>
          </cell>
        </row>
        <row r="1679">
          <cell r="A1679">
            <v>1665</v>
          </cell>
          <cell r="E1679" t="str">
            <v/>
          </cell>
          <cell r="F1679" t="str">
            <v/>
          </cell>
        </row>
        <row r="1680">
          <cell r="A1680">
            <v>1666</v>
          </cell>
          <cell r="E1680" t="str">
            <v/>
          </cell>
          <cell r="F1680" t="str">
            <v/>
          </cell>
        </row>
        <row r="1681">
          <cell r="A1681">
            <v>1667</v>
          </cell>
          <cell r="E1681" t="str">
            <v/>
          </cell>
          <cell r="F1681" t="str">
            <v/>
          </cell>
        </row>
        <row r="1682">
          <cell r="A1682">
            <v>1668</v>
          </cell>
          <cell r="E1682" t="str">
            <v/>
          </cell>
          <cell r="F1682" t="str">
            <v/>
          </cell>
        </row>
        <row r="1683">
          <cell r="A1683">
            <v>1669</v>
          </cell>
          <cell r="E1683" t="str">
            <v/>
          </cell>
          <cell r="F1683" t="str">
            <v/>
          </cell>
        </row>
        <row r="1684">
          <cell r="A1684">
            <v>1670</v>
          </cell>
          <cell r="E1684" t="str">
            <v/>
          </cell>
          <cell r="F1684" t="str">
            <v/>
          </cell>
        </row>
        <row r="1685">
          <cell r="A1685">
            <v>1671</v>
          </cell>
          <cell r="E1685" t="str">
            <v/>
          </cell>
          <cell r="F1685" t="str">
            <v/>
          </cell>
        </row>
        <row r="1686">
          <cell r="A1686">
            <v>1672</v>
          </cell>
          <cell r="E1686" t="str">
            <v/>
          </cell>
          <cell r="F1686" t="str">
            <v/>
          </cell>
        </row>
        <row r="1687">
          <cell r="A1687">
            <v>1673</v>
          </cell>
          <cell r="E1687" t="str">
            <v/>
          </cell>
          <cell r="F1687" t="str">
            <v/>
          </cell>
        </row>
        <row r="1688">
          <cell r="A1688">
            <v>1674</v>
          </cell>
          <cell r="E1688" t="str">
            <v/>
          </cell>
          <cell r="F1688" t="str">
            <v/>
          </cell>
        </row>
        <row r="1689">
          <cell r="A1689">
            <v>1675</v>
          </cell>
          <cell r="E1689" t="str">
            <v/>
          </cell>
          <cell r="F1689" t="str">
            <v/>
          </cell>
        </row>
        <row r="1690">
          <cell r="A1690">
            <v>1676</v>
          </cell>
          <cell r="E1690" t="str">
            <v/>
          </cell>
          <cell r="F1690" t="str">
            <v/>
          </cell>
        </row>
        <row r="1691">
          <cell r="A1691">
            <v>1677</v>
          </cell>
          <cell r="E1691" t="str">
            <v/>
          </cell>
          <cell r="F1691" t="str">
            <v/>
          </cell>
        </row>
        <row r="1692">
          <cell r="A1692">
            <v>1678</v>
          </cell>
          <cell r="E1692" t="str">
            <v/>
          </cell>
          <cell r="F1692" t="str">
            <v/>
          </cell>
        </row>
        <row r="1693">
          <cell r="A1693">
            <v>1679</v>
          </cell>
          <cell r="E1693" t="str">
            <v/>
          </cell>
          <cell r="F1693" t="str">
            <v/>
          </cell>
        </row>
        <row r="1694">
          <cell r="A1694">
            <v>1680</v>
          </cell>
          <cell r="E1694" t="str">
            <v/>
          </cell>
          <cell r="F1694" t="str">
            <v/>
          </cell>
        </row>
        <row r="1695">
          <cell r="A1695">
            <v>1681</v>
          </cell>
          <cell r="E1695" t="str">
            <v/>
          </cell>
          <cell r="F1695" t="str">
            <v/>
          </cell>
        </row>
        <row r="1696">
          <cell r="A1696">
            <v>1682</v>
          </cell>
          <cell r="E1696" t="str">
            <v/>
          </cell>
          <cell r="F1696" t="str">
            <v/>
          </cell>
        </row>
        <row r="1697">
          <cell r="A1697">
            <v>1683</v>
          </cell>
          <cell r="E1697" t="str">
            <v/>
          </cell>
          <cell r="F1697" t="str">
            <v/>
          </cell>
        </row>
        <row r="1698">
          <cell r="A1698">
            <v>1684</v>
          </cell>
          <cell r="E1698" t="str">
            <v/>
          </cell>
          <cell r="F1698" t="str">
            <v/>
          </cell>
        </row>
        <row r="1699">
          <cell r="A1699">
            <v>1685</v>
          </cell>
          <cell r="E1699" t="str">
            <v/>
          </cell>
          <cell r="F1699" t="str">
            <v/>
          </cell>
        </row>
        <row r="1700">
          <cell r="A1700">
            <v>1686</v>
          </cell>
          <cell r="E1700" t="str">
            <v/>
          </cell>
          <cell r="F1700" t="str">
            <v/>
          </cell>
        </row>
        <row r="1701">
          <cell r="A1701">
            <v>1687</v>
          </cell>
          <cell r="E1701" t="str">
            <v/>
          </cell>
          <cell r="F1701" t="str">
            <v/>
          </cell>
        </row>
        <row r="1702">
          <cell r="A1702">
            <v>1688</v>
          </cell>
          <cell r="E1702" t="str">
            <v/>
          </cell>
          <cell r="F1702" t="str">
            <v/>
          </cell>
        </row>
        <row r="1703">
          <cell r="A1703">
            <v>1689</v>
          </cell>
          <cell r="E1703" t="str">
            <v/>
          </cell>
          <cell r="F1703" t="str">
            <v/>
          </cell>
        </row>
        <row r="1704">
          <cell r="A1704">
            <v>1690</v>
          </cell>
          <cell r="E1704" t="str">
            <v/>
          </cell>
          <cell r="F1704" t="str">
            <v/>
          </cell>
        </row>
        <row r="1705">
          <cell r="A1705">
            <v>1691</v>
          </cell>
          <cell r="E1705" t="str">
            <v/>
          </cell>
          <cell r="F1705" t="str">
            <v/>
          </cell>
        </row>
        <row r="1706">
          <cell r="A1706">
            <v>1692</v>
          </cell>
          <cell r="E1706" t="str">
            <v/>
          </cell>
          <cell r="F1706" t="str">
            <v/>
          </cell>
        </row>
        <row r="1707">
          <cell r="A1707">
            <v>1693</v>
          </cell>
          <cell r="E1707" t="str">
            <v/>
          </cell>
          <cell r="F1707" t="str">
            <v/>
          </cell>
        </row>
        <row r="1708">
          <cell r="A1708">
            <v>1694</v>
          </cell>
          <cell r="E1708" t="str">
            <v/>
          </cell>
          <cell r="F1708" t="str">
            <v/>
          </cell>
        </row>
        <row r="1709">
          <cell r="A1709">
            <v>1695</v>
          </cell>
          <cell r="E1709" t="str">
            <v/>
          </cell>
          <cell r="F1709" t="str">
            <v/>
          </cell>
        </row>
        <row r="1710">
          <cell r="A1710">
            <v>1696</v>
          </cell>
          <cell r="E1710" t="str">
            <v/>
          </cell>
          <cell r="F1710" t="str">
            <v/>
          </cell>
        </row>
        <row r="1711">
          <cell r="A1711">
            <v>1697</v>
          </cell>
          <cell r="E1711" t="str">
            <v/>
          </cell>
          <cell r="F1711" t="str">
            <v/>
          </cell>
        </row>
        <row r="1712">
          <cell r="A1712">
            <v>1698</v>
          </cell>
          <cell r="E1712" t="str">
            <v/>
          </cell>
          <cell r="F1712" t="str">
            <v/>
          </cell>
        </row>
        <row r="1713">
          <cell r="A1713">
            <v>1699</v>
          </cell>
          <cell r="E1713" t="str">
            <v/>
          </cell>
          <cell r="F1713" t="str">
            <v/>
          </cell>
        </row>
        <row r="1714">
          <cell r="A1714">
            <v>1700</v>
          </cell>
          <cell r="E1714" t="str">
            <v/>
          </cell>
          <cell r="F1714" t="str">
            <v/>
          </cell>
        </row>
        <row r="1715">
          <cell r="A1715">
            <v>1701</v>
          </cell>
          <cell r="E1715" t="str">
            <v/>
          </cell>
          <cell r="F1715" t="str">
            <v/>
          </cell>
        </row>
        <row r="1716">
          <cell r="A1716">
            <v>1702</v>
          </cell>
          <cell r="E1716" t="str">
            <v/>
          </cell>
          <cell r="F1716" t="str">
            <v/>
          </cell>
        </row>
        <row r="1717">
          <cell r="A1717">
            <v>1703</v>
          </cell>
          <cell r="E1717" t="str">
            <v/>
          </cell>
          <cell r="F1717" t="str">
            <v/>
          </cell>
        </row>
        <row r="1718">
          <cell r="A1718">
            <v>1704</v>
          </cell>
          <cell r="E1718" t="str">
            <v/>
          </cell>
          <cell r="F1718" t="str">
            <v/>
          </cell>
        </row>
        <row r="1719">
          <cell r="A1719">
            <v>1705</v>
          </cell>
          <cell r="E1719" t="str">
            <v/>
          </cell>
          <cell r="F1719" t="str">
            <v/>
          </cell>
        </row>
        <row r="1720">
          <cell r="A1720">
            <v>1706</v>
          </cell>
          <cell r="E1720" t="str">
            <v/>
          </cell>
          <cell r="F1720" t="str">
            <v/>
          </cell>
        </row>
        <row r="1721">
          <cell r="A1721">
            <v>1707</v>
          </cell>
          <cell r="E1721" t="str">
            <v/>
          </cell>
          <cell r="F1721" t="str">
            <v/>
          </cell>
        </row>
        <row r="1722">
          <cell r="A1722">
            <v>1708</v>
          </cell>
          <cell r="E1722" t="str">
            <v/>
          </cell>
          <cell r="F1722" t="str">
            <v/>
          </cell>
        </row>
        <row r="1723">
          <cell r="A1723">
            <v>1709</v>
          </cell>
          <cell r="E1723" t="str">
            <v/>
          </cell>
          <cell r="F1723" t="str">
            <v/>
          </cell>
        </row>
        <row r="1724">
          <cell r="A1724">
            <v>1710</v>
          </cell>
          <cell r="E1724" t="str">
            <v/>
          </cell>
          <cell r="F1724" t="str">
            <v/>
          </cell>
        </row>
        <row r="1725">
          <cell r="A1725">
            <v>1711</v>
          </cell>
          <cell r="E1725" t="str">
            <v/>
          </cell>
          <cell r="F1725" t="str">
            <v/>
          </cell>
        </row>
        <row r="1726">
          <cell r="A1726">
            <v>1712</v>
          </cell>
          <cell r="E1726" t="str">
            <v/>
          </cell>
          <cell r="F1726" t="str">
            <v/>
          </cell>
        </row>
        <row r="1727">
          <cell r="A1727">
            <v>1713</v>
          </cell>
          <cell r="E1727" t="str">
            <v/>
          </cell>
          <cell r="F1727" t="str">
            <v/>
          </cell>
        </row>
        <row r="1728">
          <cell r="A1728">
            <v>1714</v>
          </cell>
          <cell r="E1728" t="str">
            <v/>
          </cell>
          <cell r="F1728" t="str">
            <v/>
          </cell>
        </row>
        <row r="1729">
          <cell r="A1729">
            <v>1715</v>
          </cell>
          <cell r="E1729" t="str">
            <v/>
          </cell>
          <cell r="F1729" t="str">
            <v/>
          </cell>
        </row>
        <row r="1730">
          <cell r="A1730">
            <v>1716</v>
          </cell>
          <cell r="E1730" t="str">
            <v/>
          </cell>
          <cell r="F1730" t="str">
            <v/>
          </cell>
        </row>
        <row r="1731">
          <cell r="A1731">
            <v>1717</v>
          </cell>
          <cell r="E1731" t="str">
            <v/>
          </cell>
          <cell r="F1731" t="str">
            <v/>
          </cell>
        </row>
        <row r="1732">
          <cell r="A1732">
            <v>1718</v>
          </cell>
          <cell r="E1732" t="str">
            <v/>
          </cell>
          <cell r="F1732" t="str">
            <v/>
          </cell>
        </row>
        <row r="1733">
          <cell r="A1733">
            <v>1719</v>
          </cell>
          <cell r="E1733" t="str">
            <v/>
          </cell>
          <cell r="F1733" t="str">
            <v/>
          </cell>
        </row>
        <row r="1734">
          <cell r="A1734">
            <v>1720</v>
          </cell>
          <cell r="E1734" t="str">
            <v/>
          </cell>
          <cell r="F1734" t="str">
            <v/>
          </cell>
        </row>
        <row r="1735">
          <cell r="A1735">
            <v>1721</v>
          </cell>
          <cell r="E1735" t="str">
            <v/>
          </cell>
          <cell r="F1735" t="str">
            <v/>
          </cell>
        </row>
        <row r="1736">
          <cell r="A1736">
            <v>1722</v>
          </cell>
          <cell r="E1736" t="str">
            <v/>
          </cell>
          <cell r="F1736" t="str">
            <v/>
          </cell>
        </row>
        <row r="1737">
          <cell r="A1737">
            <v>1723</v>
          </cell>
          <cell r="E1737" t="str">
            <v/>
          </cell>
          <cell r="F1737" t="str">
            <v/>
          </cell>
        </row>
        <row r="1738">
          <cell r="A1738">
            <v>1724</v>
          </cell>
          <cell r="E1738" t="str">
            <v/>
          </cell>
          <cell r="F1738" t="str">
            <v/>
          </cell>
        </row>
        <row r="1739">
          <cell r="A1739">
            <v>1725</v>
          </cell>
          <cell r="E1739" t="str">
            <v/>
          </cell>
          <cell r="F1739" t="str">
            <v/>
          </cell>
        </row>
        <row r="1740">
          <cell r="A1740">
            <v>1726</v>
          </cell>
          <cell r="E1740" t="str">
            <v/>
          </cell>
          <cell r="F1740" t="str">
            <v/>
          </cell>
        </row>
        <row r="1741">
          <cell r="A1741">
            <v>1727</v>
          </cell>
          <cell r="E1741" t="str">
            <v/>
          </cell>
          <cell r="F1741" t="str">
            <v/>
          </cell>
        </row>
        <row r="1742">
          <cell r="A1742">
            <v>1728</v>
          </cell>
          <cell r="E1742" t="str">
            <v/>
          </cell>
          <cell r="F1742" t="str">
            <v/>
          </cell>
        </row>
        <row r="1743">
          <cell r="A1743">
            <v>1729</v>
          </cell>
          <cell r="E1743" t="str">
            <v/>
          </cell>
          <cell r="F1743" t="str">
            <v/>
          </cell>
        </row>
        <row r="1744">
          <cell r="A1744">
            <v>1730</v>
          </cell>
          <cell r="E1744" t="str">
            <v/>
          </cell>
          <cell r="F1744" t="str">
            <v/>
          </cell>
        </row>
        <row r="1745">
          <cell r="A1745">
            <v>1731</v>
          </cell>
          <cell r="E1745" t="str">
            <v/>
          </cell>
          <cell r="F1745" t="str">
            <v/>
          </cell>
        </row>
        <row r="1746">
          <cell r="A1746">
            <v>1732</v>
          </cell>
          <cell r="E1746" t="str">
            <v/>
          </cell>
          <cell r="F1746" t="str">
            <v/>
          </cell>
        </row>
        <row r="1747">
          <cell r="A1747">
            <v>1733</v>
          </cell>
          <cell r="E1747" t="str">
            <v/>
          </cell>
          <cell r="F1747" t="str">
            <v/>
          </cell>
        </row>
        <row r="1748">
          <cell r="A1748">
            <v>1734</v>
          </cell>
          <cell r="E1748" t="str">
            <v/>
          </cell>
          <cell r="F1748" t="str">
            <v/>
          </cell>
        </row>
        <row r="1749">
          <cell r="A1749">
            <v>1735</v>
          </cell>
          <cell r="E1749" t="str">
            <v/>
          </cell>
          <cell r="F1749" t="str">
            <v/>
          </cell>
        </row>
        <row r="1750">
          <cell r="A1750">
            <v>1736</v>
          </cell>
          <cell r="E1750" t="str">
            <v/>
          </cell>
          <cell r="F1750" t="str">
            <v/>
          </cell>
        </row>
        <row r="1751">
          <cell r="A1751">
            <v>1737</v>
          </cell>
          <cell r="E1751" t="str">
            <v/>
          </cell>
          <cell r="F1751" t="str">
            <v/>
          </cell>
        </row>
        <row r="1752">
          <cell r="A1752">
            <v>1738</v>
          </cell>
          <cell r="E1752" t="str">
            <v/>
          </cell>
          <cell r="F1752" t="str">
            <v/>
          </cell>
        </row>
        <row r="1753">
          <cell r="A1753">
            <v>1739</v>
          </cell>
          <cell r="E1753" t="str">
            <v/>
          </cell>
          <cell r="F1753" t="str">
            <v/>
          </cell>
        </row>
        <row r="1754">
          <cell r="A1754">
            <v>1740</v>
          </cell>
          <cell r="E1754" t="str">
            <v/>
          </cell>
          <cell r="F1754" t="str">
            <v/>
          </cell>
        </row>
        <row r="1755">
          <cell r="A1755">
            <v>1741</v>
          </cell>
          <cell r="E1755" t="str">
            <v/>
          </cell>
          <cell r="F1755" t="str">
            <v/>
          </cell>
        </row>
        <row r="1756">
          <cell r="A1756">
            <v>1742</v>
          </cell>
          <cell r="E1756" t="str">
            <v/>
          </cell>
          <cell r="F1756" t="str">
            <v/>
          </cell>
        </row>
        <row r="1757">
          <cell r="A1757">
            <v>1743</v>
          </cell>
          <cell r="E1757" t="str">
            <v/>
          </cell>
          <cell r="F1757" t="str">
            <v/>
          </cell>
        </row>
        <row r="1758">
          <cell r="A1758">
            <v>1744</v>
          </cell>
          <cell r="E1758" t="str">
            <v/>
          </cell>
          <cell r="F1758" t="str">
            <v/>
          </cell>
        </row>
        <row r="1759">
          <cell r="A1759">
            <v>1745</v>
          </cell>
          <cell r="E1759" t="str">
            <v/>
          </cell>
          <cell r="F1759" t="str">
            <v/>
          </cell>
        </row>
        <row r="1760">
          <cell r="A1760">
            <v>1746</v>
          </cell>
          <cell r="E1760" t="str">
            <v/>
          </cell>
          <cell r="F1760" t="str">
            <v/>
          </cell>
        </row>
        <row r="1761">
          <cell r="A1761">
            <v>1747</v>
          </cell>
          <cell r="E1761" t="str">
            <v/>
          </cell>
          <cell r="F1761" t="str">
            <v/>
          </cell>
        </row>
        <row r="1762">
          <cell r="A1762">
            <v>1748</v>
          </cell>
          <cell r="E1762" t="str">
            <v/>
          </cell>
          <cell r="F1762" t="str">
            <v/>
          </cell>
        </row>
        <row r="1763">
          <cell r="A1763">
            <v>1749</v>
          </cell>
          <cell r="E1763" t="str">
            <v/>
          </cell>
          <cell r="F1763" t="str">
            <v/>
          </cell>
        </row>
        <row r="1764">
          <cell r="A1764">
            <v>1750</v>
          </cell>
          <cell r="E1764" t="str">
            <v/>
          </cell>
          <cell r="F1764" t="str">
            <v/>
          </cell>
        </row>
        <row r="1765">
          <cell r="A1765">
            <v>1751</v>
          </cell>
          <cell r="E1765" t="str">
            <v/>
          </cell>
          <cell r="F1765" t="str">
            <v/>
          </cell>
        </row>
        <row r="1766">
          <cell r="A1766">
            <v>1752</v>
          </cell>
          <cell r="E1766" t="str">
            <v/>
          </cell>
          <cell r="F1766" t="str">
            <v/>
          </cell>
        </row>
        <row r="1767">
          <cell r="A1767">
            <v>1753</v>
          </cell>
          <cell r="E1767" t="str">
            <v/>
          </cell>
          <cell r="F1767" t="str">
            <v/>
          </cell>
        </row>
        <row r="1768">
          <cell r="A1768">
            <v>1754</v>
          </cell>
          <cell r="E1768" t="str">
            <v/>
          </cell>
          <cell r="F1768" t="str">
            <v/>
          </cell>
        </row>
        <row r="1769">
          <cell r="A1769">
            <v>1755</v>
          </cell>
          <cell r="E1769" t="str">
            <v/>
          </cell>
          <cell r="F1769" t="str">
            <v/>
          </cell>
        </row>
        <row r="1770">
          <cell r="A1770">
            <v>1756</v>
          </cell>
          <cell r="E1770" t="str">
            <v/>
          </cell>
          <cell r="F1770" t="str">
            <v/>
          </cell>
        </row>
        <row r="1771">
          <cell r="A1771">
            <v>1757</v>
          </cell>
          <cell r="E1771" t="str">
            <v/>
          </cell>
          <cell r="F1771" t="str">
            <v/>
          </cell>
        </row>
        <row r="1772">
          <cell r="A1772">
            <v>1758</v>
          </cell>
          <cell r="E1772" t="str">
            <v/>
          </cell>
          <cell r="F1772" t="str">
            <v/>
          </cell>
        </row>
        <row r="1773">
          <cell r="A1773">
            <v>1759</v>
          </cell>
          <cell r="E1773" t="str">
            <v/>
          </cell>
          <cell r="F1773" t="str">
            <v/>
          </cell>
        </row>
        <row r="1774">
          <cell r="A1774">
            <v>1760</v>
          </cell>
          <cell r="E1774" t="str">
            <v/>
          </cell>
          <cell r="F1774" t="str">
            <v/>
          </cell>
        </row>
        <row r="1775">
          <cell r="A1775">
            <v>1761</v>
          </cell>
          <cell r="E1775" t="str">
            <v/>
          </cell>
          <cell r="F1775" t="str">
            <v/>
          </cell>
        </row>
        <row r="1776">
          <cell r="A1776">
            <v>1762</v>
          </cell>
          <cell r="E1776" t="str">
            <v/>
          </cell>
          <cell r="F1776" t="str">
            <v/>
          </cell>
        </row>
        <row r="1777">
          <cell r="A1777">
            <v>1763</v>
          </cell>
          <cell r="E1777" t="str">
            <v/>
          </cell>
          <cell r="F1777" t="str">
            <v/>
          </cell>
        </row>
        <row r="1778">
          <cell r="A1778">
            <v>1764</v>
          </cell>
          <cell r="E1778" t="str">
            <v/>
          </cell>
          <cell r="F1778" t="str">
            <v/>
          </cell>
        </row>
        <row r="1779">
          <cell r="A1779">
            <v>1765</v>
          </cell>
          <cell r="E1779" t="str">
            <v/>
          </cell>
          <cell r="F1779" t="str">
            <v/>
          </cell>
        </row>
        <row r="1780">
          <cell r="A1780">
            <v>1766</v>
          </cell>
          <cell r="E1780" t="str">
            <v/>
          </cell>
          <cell r="F1780" t="str">
            <v/>
          </cell>
        </row>
        <row r="1781">
          <cell r="A1781">
            <v>1767</v>
          </cell>
          <cell r="E1781" t="str">
            <v/>
          </cell>
          <cell r="F1781" t="str">
            <v/>
          </cell>
        </row>
        <row r="1782">
          <cell r="A1782">
            <v>1768</v>
          </cell>
          <cell r="E1782" t="str">
            <v/>
          </cell>
          <cell r="F1782" t="str">
            <v/>
          </cell>
        </row>
        <row r="1783">
          <cell r="A1783">
            <v>1769</v>
          </cell>
          <cell r="E1783" t="str">
            <v/>
          </cell>
          <cell r="F1783" t="str">
            <v/>
          </cell>
        </row>
        <row r="1784">
          <cell r="A1784">
            <v>1770</v>
          </cell>
          <cell r="E1784" t="str">
            <v/>
          </cell>
          <cell r="F1784" t="str">
            <v/>
          </cell>
        </row>
        <row r="1785">
          <cell r="A1785">
            <v>1771</v>
          </cell>
          <cell r="E1785" t="str">
            <v/>
          </cell>
          <cell r="F1785" t="str">
            <v/>
          </cell>
        </row>
        <row r="1786">
          <cell r="A1786">
            <v>1772</v>
          </cell>
          <cell r="E1786" t="str">
            <v/>
          </cell>
          <cell r="F1786" t="str">
            <v/>
          </cell>
        </row>
        <row r="1787">
          <cell r="A1787">
            <v>1773</v>
          </cell>
          <cell r="E1787" t="str">
            <v/>
          </cell>
          <cell r="F1787" t="str">
            <v/>
          </cell>
        </row>
        <row r="1788">
          <cell r="A1788">
            <v>1774</v>
          </cell>
          <cell r="E1788" t="str">
            <v/>
          </cell>
          <cell r="F1788" t="str">
            <v/>
          </cell>
        </row>
        <row r="1789">
          <cell r="A1789">
            <v>1775</v>
          </cell>
          <cell r="B1789" t="str">
            <v>Hadzic Kajs</v>
          </cell>
          <cell r="C1789" t="str">
            <v/>
          </cell>
          <cell r="D1789">
            <v>35454</v>
          </cell>
          <cell r="E1789">
            <v>42759</v>
          </cell>
          <cell r="F1789">
            <v>20</v>
          </cell>
          <cell r="G1789" t="str">
            <v/>
          </cell>
          <cell r="H1789" t="str">
            <v/>
          </cell>
          <cell r="J1789" t="str">
            <v>X276</v>
          </cell>
          <cell r="K1789" t="str">
            <v/>
          </cell>
          <cell r="M1789" t="str">
            <v/>
          </cell>
          <cell r="N1789" t="str">
            <v/>
          </cell>
          <cell r="O1789" t="str">
            <v/>
          </cell>
          <cell r="P1789" t="str">
            <v/>
          </cell>
          <cell r="Q1789" t="str">
            <v/>
          </cell>
          <cell r="R1789" t="str">
            <v/>
          </cell>
          <cell r="S1789" t="str">
            <v/>
          </cell>
          <cell r="T1789" t="str">
            <v/>
          </cell>
          <cell r="U1789" t="str">
            <v/>
          </cell>
          <cell r="V1789" t="str">
            <v/>
          </cell>
          <cell r="W1789" t="str">
            <v/>
          </cell>
          <cell r="X1789" t="str">
            <v/>
          </cell>
          <cell r="Y1789" t="str">
            <v/>
          </cell>
          <cell r="Z1789" t="str">
            <v/>
          </cell>
          <cell r="AA1789" t="str">
            <v/>
          </cell>
          <cell r="AB1789" t="str">
            <v/>
          </cell>
          <cell r="AC1789" t="str">
            <v/>
          </cell>
          <cell r="AD1789" t="str">
            <v/>
          </cell>
          <cell r="AE1789" t="str">
            <v/>
          </cell>
          <cell r="AF1789" t="str">
            <v/>
          </cell>
          <cell r="AG1789" t="str">
            <v/>
          </cell>
          <cell r="AH1789" t="str">
            <v/>
          </cell>
        </row>
        <row r="1790">
          <cell r="A1790">
            <v>1776</v>
          </cell>
          <cell r="B1790" t="str">
            <v/>
          </cell>
          <cell r="C1790" t="str">
            <v/>
          </cell>
          <cell r="D1790" t="str">
            <v/>
          </cell>
          <cell r="E1790" t="str">
            <v/>
          </cell>
          <cell r="F1790" t="str">
            <v/>
          </cell>
          <cell r="G1790" t="str">
            <v/>
          </cell>
          <cell r="H1790" t="str">
            <v/>
          </cell>
          <cell r="J1790" t="str">
            <v>X277</v>
          </cell>
          <cell r="K1790" t="str">
            <v/>
          </cell>
          <cell r="M1790" t="str">
            <v/>
          </cell>
          <cell r="N1790" t="str">
            <v/>
          </cell>
          <cell r="O1790" t="str">
            <v/>
          </cell>
          <cell r="P1790" t="str">
            <v/>
          </cell>
          <cell r="Q1790" t="str">
            <v/>
          </cell>
          <cell r="R1790" t="str">
            <v/>
          </cell>
          <cell r="S1790" t="str">
            <v/>
          </cell>
          <cell r="T1790" t="str">
            <v/>
          </cell>
          <cell r="U1790" t="str">
            <v/>
          </cell>
          <cell r="V1790" t="str">
            <v/>
          </cell>
          <cell r="W1790" t="str">
            <v/>
          </cell>
          <cell r="X1790" t="str">
            <v/>
          </cell>
          <cell r="Y1790" t="str">
            <v/>
          </cell>
          <cell r="Z1790" t="str">
            <v/>
          </cell>
          <cell r="AA1790" t="str">
            <v/>
          </cell>
          <cell r="AB1790" t="str">
            <v/>
          </cell>
          <cell r="AC1790" t="str">
            <v/>
          </cell>
          <cell r="AD1790" t="str">
            <v/>
          </cell>
          <cell r="AE1790" t="str">
            <v/>
          </cell>
          <cell r="AF1790" t="str">
            <v/>
          </cell>
          <cell r="AG1790" t="str">
            <v/>
          </cell>
          <cell r="AH1790" t="str">
            <v/>
          </cell>
        </row>
        <row r="1791">
          <cell r="A1791">
            <v>1777</v>
          </cell>
          <cell r="B1791" t="str">
            <v/>
          </cell>
          <cell r="C1791" t="str">
            <v/>
          </cell>
          <cell r="D1791" t="str">
            <v/>
          </cell>
          <cell r="E1791" t="str">
            <v/>
          </cell>
          <cell r="F1791" t="str">
            <v/>
          </cell>
          <cell r="G1791" t="str">
            <v/>
          </cell>
          <cell r="H1791" t="str">
            <v/>
          </cell>
          <cell r="J1791" t="str">
            <v>X278</v>
          </cell>
          <cell r="K1791" t="str">
            <v/>
          </cell>
          <cell r="M1791" t="str">
            <v/>
          </cell>
          <cell r="N1791" t="str">
            <v/>
          </cell>
          <cell r="O1791" t="str">
            <v/>
          </cell>
          <cell r="P1791" t="str">
            <v/>
          </cell>
          <cell r="Q1791" t="str">
            <v/>
          </cell>
          <cell r="R1791" t="str">
            <v/>
          </cell>
          <cell r="S1791" t="str">
            <v/>
          </cell>
          <cell r="T1791" t="str">
            <v/>
          </cell>
          <cell r="U1791" t="str">
            <v/>
          </cell>
          <cell r="V1791" t="str">
            <v/>
          </cell>
          <cell r="W1791" t="str">
            <v/>
          </cell>
          <cell r="X1791" t="str">
            <v/>
          </cell>
          <cell r="Y1791" t="str">
            <v/>
          </cell>
          <cell r="Z1791" t="str">
            <v/>
          </cell>
          <cell r="AA1791" t="str">
            <v/>
          </cell>
          <cell r="AB1791" t="str">
            <v/>
          </cell>
          <cell r="AC1791" t="str">
            <v/>
          </cell>
          <cell r="AD1791" t="str">
            <v/>
          </cell>
          <cell r="AE1791" t="str">
            <v/>
          </cell>
          <cell r="AF1791" t="str">
            <v/>
          </cell>
          <cell r="AG1791" t="str">
            <v/>
          </cell>
          <cell r="AH1791" t="str">
            <v/>
          </cell>
        </row>
        <row r="1792">
          <cell r="A1792">
            <v>1778</v>
          </cell>
          <cell r="B1792" t="str">
            <v/>
          </cell>
          <cell r="C1792" t="str">
            <v/>
          </cell>
          <cell r="D1792" t="str">
            <v/>
          </cell>
          <cell r="E1792" t="str">
            <v/>
          </cell>
          <cell r="F1792" t="str">
            <v/>
          </cell>
          <cell r="G1792" t="str">
            <v/>
          </cell>
          <cell r="H1792" t="str">
            <v/>
          </cell>
          <cell r="J1792" t="str">
            <v>X279</v>
          </cell>
          <cell r="K1792" t="str">
            <v/>
          </cell>
          <cell r="M1792" t="str">
            <v/>
          </cell>
          <cell r="N1792" t="str">
            <v/>
          </cell>
          <cell r="O1792" t="str">
            <v/>
          </cell>
          <cell r="P1792" t="str">
            <v/>
          </cell>
          <cell r="Q1792" t="str">
            <v/>
          </cell>
          <cell r="R1792" t="str">
            <v/>
          </cell>
          <cell r="S1792" t="str">
            <v/>
          </cell>
          <cell r="T1792" t="str">
            <v/>
          </cell>
          <cell r="U1792" t="str">
            <v/>
          </cell>
          <cell r="V1792" t="str">
            <v/>
          </cell>
          <cell r="W1792" t="str">
            <v/>
          </cell>
          <cell r="X1792" t="str">
            <v/>
          </cell>
          <cell r="Y1792" t="str">
            <v/>
          </cell>
          <cell r="Z1792" t="str">
            <v/>
          </cell>
          <cell r="AA1792" t="str">
            <v/>
          </cell>
          <cell r="AB1792" t="str">
            <v/>
          </cell>
          <cell r="AC1792" t="str">
            <v/>
          </cell>
          <cell r="AD1792" t="str">
            <v/>
          </cell>
          <cell r="AE1792" t="str">
            <v/>
          </cell>
          <cell r="AF1792" t="str">
            <v/>
          </cell>
          <cell r="AG1792" t="str">
            <v/>
          </cell>
          <cell r="AH1792" t="str">
            <v/>
          </cell>
        </row>
        <row r="1793">
          <cell r="A1793">
            <v>1779</v>
          </cell>
          <cell r="B1793" t="str">
            <v/>
          </cell>
          <cell r="C1793" t="str">
            <v/>
          </cell>
          <cell r="D1793" t="str">
            <v/>
          </cell>
          <cell r="E1793" t="str">
            <v/>
          </cell>
          <cell r="F1793" t="str">
            <v/>
          </cell>
          <cell r="G1793" t="str">
            <v/>
          </cell>
          <cell r="H1793" t="str">
            <v/>
          </cell>
          <cell r="J1793" t="str">
            <v>X280</v>
          </cell>
          <cell r="K1793" t="str">
            <v/>
          </cell>
          <cell r="M1793" t="str">
            <v/>
          </cell>
          <cell r="N1793" t="str">
            <v/>
          </cell>
          <cell r="O1793" t="str">
            <v/>
          </cell>
          <cell r="P1793" t="str">
            <v/>
          </cell>
          <cell r="Q1793" t="str">
            <v/>
          </cell>
          <cell r="R1793" t="str">
            <v/>
          </cell>
          <cell r="S1793" t="str">
            <v/>
          </cell>
          <cell r="T1793" t="str">
            <v/>
          </cell>
          <cell r="U1793" t="str">
            <v/>
          </cell>
          <cell r="V1793" t="str">
            <v/>
          </cell>
          <cell r="W1793" t="str">
            <v/>
          </cell>
          <cell r="X1793" t="str">
            <v/>
          </cell>
          <cell r="Y1793" t="str">
            <v/>
          </cell>
          <cell r="Z1793" t="str">
            <v/>
          </cell>
          <cell r="AA1793" t="str">
            <v/>
          </cell>
          <cell r="AB1793" t="str">
            <v/>
          </cell>
          <cell r="AC1793" t="str">
            <v/>
          </cell>
          <cell r="AD1793" t="str">
            <v/>
          </cell>
          <cell r="AE1793" t="str">
            <v/>
          </cell>
          <cell r="AF1793" t="str">
            <v/>
          </cell>
          <cell r="AG1793" t="str">
            <v/>
          </cell>
          <cell r="AH1793" t="str">
            <v/>
          </cell>
        </row>
        <row r="1794">
          <cell r="A1794">
            <v>1780</v>
          </cell>
          <cell r="B1794" t="str">
            <v/>
          </cell>
          <cell r="C1794" t="str">
            <v/>
          </cell>
          <cell r="D1794" t="str">
            <v/>
          </cell>
          <cell r="E1794" t="str">
            <v/>
          </cell>
          <cell r="F1794" t="str">
            <v/>
          </cell>
          <cell r="G1794" t="str">
            <v/>
          </cell>
          <cell r="H1794" t="str">
            <v/>
          </cell>
          <cell r="J1794" t="str">
            <v>X281</v>
          </cell>
          <cell r="K1794" t="str">
            <v/>
          </cell>
          <cell r="M1794" t="str">
            <v/>
          </cell>
          <cell r="N1794" t="str">
            <v/>
          </cell>
          <cell r="O1794" t="str">
            <v/>
          </cell>
          <cell r="P1794" t="str">
            <v/>
          </cell>
          <cell r="Q1794" t="str">
            <v/>
          </cell>
          <cell r="R1794" t="str">
            <v/>
          </cell>
          <cell r="S1794" t="str">
            <v/>
          </cell>
          <cell r="T1794" t="str">
            <v/>
          </cell>
          <cell r="U1794" t="str">
            <v/>
          </cell>
          <cell r="V1794" t="str">
            <v/>
          </cell>
          <cell r="W1794" t="str">
            <v/>
          </cell>
          <cell r="X1794" t="str">
            <v/>
          </cell>
          <cell r="Y1794" t="str">
            <v/>
          </cell>
          <cell r="Z1794" t="str">
            <v/>
          </cell>
          <cell r="AA1794" t="str">
            <v/>
          </cell>
          <cell r="AB1794" t="str">
            <v/>
          </cell>
          <cell r="AC1794" t="str">
            <v/>
          </cell>
          <cell r="AD1794" t="str">
            <v/>
          </cell>
          <cell r="AE1794" t="str">
            <v/>
          </cell>
          <cell r="AF1794" t="str">
            <v/>
          </cell>
          <cell r="AG1794" t="str">
            <v/>
          </cell>
          <cell r="AH1794" t="str">
            <v/>
          </cell>
        </row>
        <row r="1795">
          <cell r="A1795">
            <v>1781</v>
          </cell>
          <cell r="B1795" t="str">
            <v/>
          </cell>
          <cell r="C1795" t="str">
            <v/>
          </cell>
          <cell r="D1795" t="str">
            <v/>
          </cell>
          <cell r="E1795" t="str">
            <v/>
          </cell>
          <cell r="F1795" t="str">
            <v/>
          </cell>
          <cell r="G1795" t="str">
            <v/>
          </cell>
          <cell r="H1795" t="str">
            <v/>
          </cell>
          <cell r="J1795" t="str">
            <v>X282</v>
          </cell>
          <cell r="K1795" t="str">
            <v/>
          </cell>
          <cell r="M1795" t="str">
            <v/>
          </cell>
          <cell r="N1795" t="str">
            <v/>
          </cell>
          <cell r="O1795" t="str">
            <v/>
          </cell>
          <cell r="P1795" t="str">
            <v/>
          </cell>
          <cell r="Q1795" t="str">
            <v/>
          </cell>
          <cell r="R1795" t="str">
            <v/>
          </cell>
          <cell r="S1795" t="str">
            <v/>
          </cell>
          <cell r="T1795" t="str">
            <v/>
          </cell>
          <cell r="U1795" t="str">
            <v/>
          </cell>
          <cell r="V1795" t="str">
            <v/>
          </cell>
          <cell r="W1795" t="str">
            <v/>
          </cell>
          <cell r="X1795" t="str">
            <v/>
          </cell>
          <cell r="Y1795" t="str">
            <v/>
          </cell>
          <cell r="Z1795" t="str">
            <v/>
          </cell>
          <cell r="AA1795" t="str">
            <v/>
          </cell>
          <cell r="AB1795" t="str">
            <v/>
          </cell>
          <cell r="AC1795" t="str">
            <v/>
          </cell>
          <cell r="AD1795" t="str">
            <v/>
          </cell>
          <cell r="AE1795" t="str">
            <v/>
          </cell>
          <cell r="AF1795" t="str">
            <v/>
          </cell>
          <cell r="AG1795" t="str">
            <v/>
          </cell>
          <cell r="AH1795" t="str">
            <v/>
          </cell>
        </row>
        <row r="1796">
          <cell r="A1796">
            <v>1782</v>
          </cell>
          <cell r="B1796" t="str">
            <v/>
          </cell>
          <cell r="C1796" t="str">
            <v/>
          </cell>
          <cell r="D1796" t="str">
            <v/>
          </cell>
          <cell r="E1796" t="str">
            <v/>
          </cell>
          <cell r="F1796" t="str">
            <v/>
          </cell>
          <cell r="G1796" t="str">
            <v/>
          </cell>
          <cell r="H1796" t="str">
            <v/>
          </cell>
          <cell r="J1796" t="str">
            <v>X283</v>
          </cell>
          <cell r="K1796" t="str">
            <v/>
          </cell>
          <cell r="M1796" t="str">
            <v/>
          </cell>
          <cell r="N1796" t="str">
            <v/>
          </cell>
          <cell r="O1796" t="str">
            <v/>
          </cell>
          <cell r="P1796" t="str">
            <v/>
          </cell>
          <cell r="Q1796" t="str">
            <v/>
          </cell>
          <cell r="R1796" t="str">
            <v/>
          </cell>
          <cell r="S1796" t="str">
            <v/>
          </cell>
          <cell r="T1796" t="str">
            <v/>
          </cell>
          <cell r="U1796" t="str">
            <v/>
          </cell>
          <cell r="V1796" t="str">
            <v/>
          </cell>
          <cell r="W1796" t="str">
            <v/>
          </cell>
          <cell r="X1796" t="str">
            <v/>
          </cell>
          <cell r="Y1796" t="str">
            <v/>
          </cell>
          <cell r="Z1796" t="str">
            <v/>
          </cell>
          <cell r="AA1796" t="str">
            <v/>
          </cell>
          <cell r="AB1796" t="str">
            <v/>
          </cell>
          <cell r="AC1796" t="str">
            <v/>
          </cell>
          <cell r="AD1796" t="str">
            <v/>
          </cell>
          <cell r="AE1796" t="str">
            <v/>
          </cell>
          <cell r="AF1796" t="str">
            <v/>
          </cell>
          <cell r="AG1796" t="str">
            <v/>
          </cell>
          <cell r="AH1796" t="str">
            <v/>
          </cell>
        </row>
        <row r="1797">
          <cell r="A1797">
            <v>1783</v>
          </cell>
          <cell r="B1797" t="str">
            <v/>
          </cell>
          <cell r="C1797" t="str">
            <v/>
          </cell>
          <cell r="D1797" t="str">
            <v/>
          </cell>
          <cell r="E1797" t="str">
            <v/>
          </cell>
          <cell r="F1797" t="str">
            <v/>
          </cell>
          <cell r="G1797" t="str">
            <v/>
          </cell>
          <cell r="H1797" t="str">
            <v/>
          </cell>
          <cell r="J1797" t="str">
            <v>X284</v>
          </cell>
          <cell r="K1797" t="str">
            <v/>
          </cell>
          <cell r="M1797" t="str">
            <v/>
          </cell>
          <cell r="N1797" t="str">
            <v/>
          </cell>
          <cell r="O1797" t="str">
            <v/>
          </cell>
          <cell r="P1797" t="str">
            <v/>
          </cell>
          <cell r="Q1797" t="str">
            <v/>
          </cell>
          <cell r="R1797" t="str">
            <v/>
          </cell>
          <cell r="S1797" t="str">
            <v/>
          </cell>
          <cell r="T1797" t="str">
            <v/>
          </cell>
          <cell r="U1797" t="str">
            <v/>
          </cell>
          <cell r="V1797" t="str">
            <v/>
          </cell>
          <cell r="W1797" t="str">
            <v/>
          </cell>
          <cell r="X1797" t="str">
            <v/>
          </cell>
          <cell r="Y1797" t="str">
            <v/>
          </cell>
          <cell r="Z1797" t="str">
            <v/>
          </cell>
          <cell r="AA1797" t="str">
            <v/>
          </cell>
          <cell r="AB1797" t="str">
            <v/>
          </cell>
          <cell r="AC1797" t="str">
            <v/>
          </cell>
          <cell r="AD1797" t="str">
            <v/>
          </cell>
          <cell r="AE1797" t="str">
            <v/>
          </cell>
          <cell r="AF1797" t="str">
            <v/>
          </cell>
          <cell r="AG1797" t="str">
            <v/>
          </cell>
          <cell r="AH1797" t="str">
            <v/>
          </cell>
        </row>
        <row r="1798">
          <cell r="A1798">
            <v>1784</v>
          </cell>
          <cell r="B1798" t="str">
            <v/>
          </cell>
          <cell r="C1798" t="str">
            <v/>
          </cell>
          <cell r="D1798" t="str">
            <v/>
          </cell>
          <cell r="E1798" t="str">
            <v/>
          </cell>
          <cell r="F1798" t="str">
            <v/>
          </cell>
          <cell r="G1798" t="str">
            <v/>
          </cell>
          <cell r="H1798" t="str">
            <v/>
          </cell>
          <cell r="J1798" t="str">
            <v>X285</v>
          </cell>
          <cell r="K1798" t="str">
            <v/>
          </cell>
          <cell r="M1798" t="str">
            <v/>
          </cell>
          <cell r="N1798" t="str">
            <v/>
          </cell>
          <cell r="O1798" t="str">
            <v/>
          </cell>
          <cell r="P1798" t="str">
            <v/>
          </cell>
          <cell r="Q1798" t="str">
            <v/>
          </cell>
          <cell r="R1798" t="str">
            <v/>
          </cell>
          <cell r="S1798" t="str">
            <v/>
          </cell>
          <cell r="T1798" t="str">
            <v/>
          </cell>
          <cell r="U1798" t="str">
            <v/>
          </cell>
          <cell r="V1798" t="str">
            <v/>
          </cell>
          <cell r="W1798" t="str">
            <v/>
          </cell>
          <cell r="X1798" t="str">
            <v/>
          </cell>
          <cell r="Y1798" t="str">
            <v/>
          </cell>
          <cell r="Z1798" t="str">
            <v/>
          </cell>
          <cell r="AA1798" t="str">
            <v/>
          </cell>
          <cell r="AB1798" t="str">
            <v/>
          </cell>
          <cell r="AC1798" t="str">
            <v/>
          </cell>
          <cell r="AD1798" t="str">
            <v/>
          </cell>
          <cell r="AE1798" t="str">
            <v/>
          </cell>
          <cell r="AF1798" t="str">
            <v/>
          </cell>
          <cell r="AG1798" t="str">
            <v/>
          </cell>
          <cell r="AH1798" t="str">
            <v/>
          </cell>
        </row>
        <row r="1799">
          <cell r="A1799">
            <v>1785</v>
          </cell>
          <cell r="B1799" t="str">
            <v/>
          </cell>
          <cell r="C1799" t="str">
            <v/>
          </cell>
          <cell r="D1799" t="str">
            <v/>
          </cell>
          <cell r="E1799" t="str">
            <v/>
          </cell>
          <cell r="F1799" t="str">
            <v/>
          </cell>
          <cell r="G1799" t="str">
            <v/>
          </cell>
          <cell r="H1799" t="str">
            <v/>
          </cell>
          <cell r="J1799" t="str">
            <v>X286</v>
          </cell>
          <cell r="K1799" t="str">
            <v/>
          </cell>
          <cell r="M1799" t="str">
            <v/>
          </cell>
          <cell r="N1799" t="str">
            <v/>
          </cell>
          <cell r="O1799" t="str">
            <v/>
          </cell>
          <cell r="P1799" t="str">
            <v/>
          </cell>
          <cell r="Q1799" t="str">
            <v/>
          </cell>
          <cell r="R1799" t="str">
            <v/>
          </cell>
          <cell r="S1799" t="str">
            <v/>
          </cell>
          <cell r="T1799" t="str">
            <v/>
          </cell>
          <cell r="U1799" t="str">
            <v/>
          </cell>
          <cell r="V1799" t="str">
            <v/>
          </cell>
          <cell r="W1799" t="str">
            <v/>
          </cell>
          <cell r="X1799" t="str">
            <v/>
          </cell>
          <cell r="Y1799" t="str">
            <v/>
          </cell>
          <cell r="Z1799" t="str">
            <v/>
          </cell>
          <cell r="AA1799" t="str">
            <v/>
          </cell>
          <cell r="AB1799" t="str">
            <v/>
          </cell>
          <cell r="AC1799" t="str">
            <v/>
          </cell>
          <cell r="AD1799" t="str">
            <v/>
          </cell>
          <cell r="AE1799" t="str">
            <v/>
          </cell>
          <cell r="AF1799" t="str">
            <v/>
          </cell>
          <cell r="AG1799" t="str">
            <v/>
          </cell>
          <cell r="AH1799" t="str">
            <v/>
          </cell>
        </row>
        <row r="1800">
          <cell r="A1800">
            <v>1786</v>
          </cell>
          <cell r="B1800" t="str">
            <v/>
          </cell>
          <cell r="C1800" t="str">
            <v/>
          </cell>
          <cell r="D1800" t="str">
            <v/>
          </cell>
          <cell r="E1800" t="str">
            <v/>
          </cell>
          <cell r="F1800" t="str">
            <v/>
          </cell>
          <cell r="G1800" t="str">
            <v/>
          </cell>
          <cell r="H1800" t="str">
            <v/>
          </cell>
          <cell r="J1800" t="str">
            <v>X287</v>
          </cell>
          <cell r="K1800" t="str">
            <v/>
          </cell>
          <cell r="M1800" t="str">
            <v/>
          </cell>
          <cell r="N1800" t="str">
            <v/>
          </cell>
          <cell r="O1800" t="str">
            <v/>
          </cell>
          <cell r="P1800" t="str">
            <v/>
          </cell>
          <cell r="Q1800" t="str">
            <v/>
          </cell>
          <cell r="R1800" t="str">
            <v/>
          </cell>
          <cell r="S1800" t="str">
            <v/>
          </cell>
          <cell r="T1800" t="str">
            <v/>
          </cell>
          <cell r="U1800" t="str">
            <v/>
          </cell>
          <cell r="V1800" t="str">
            <v/>
          </cell>
          <cell r="W1800" t="str">
            <v/>
          </cell>
          <cell r="X1800" t="str">
            <v/>
          </cell>
          <cell r="Y1800" t="str">
            <v/>
          </cell>
          <cell r="Z1800" t="str">
            <v/>
          </cell>
          <cell r="AA1800" t="str">
            <v/>
          </cell>
          <cell r="AB1800" t="str">
            <v/>
          </cell>
          <cell r="AC1800" t="str">
            <v/>
          </cell>
          <cell r="AD1800" t="str">
            <v/>
          </cell>
          <cell r="AE1800" t="str">
            <v/>
          </cell>
          <cell r="AF1800" t="str">
            <v/>
          </cell>
          <cell r="AG1800" t="str">
            <v/>
          </cell>
          <cell r="AH1800" t="str">
            <v/>
          </cell>
        </row>
        <row r="1801">
          <cell r="A1801">
            <v>1787</v>
          </cell>
          <cell r="B1801" t="str">
            <v/>
          </cell>
          <cell r="C1801" t="str">
            <v/>
          </cell>
          <cell r="D1801" t="str">
            <v/>
          </cell>
          <cell r="E1801" t="str">
            <v/>
          </cell>
          <cell r="F1801" t="str">
            <v/>
          </cell>
          <cell r="G1801" t="str">
            <v/>
          </cell>
          <cell r="H1801" t="str">
            <v/>
          </cell>
          <cell r="J1801" t="str">
            <v>X288</v>
          </cell>
          <cell r="K1801" t="str">
            <v/>
          </cell>
          <cell r="M1801" t="str">
            <v/>
          </cell>
          <cell r="N1801" t="str">
            <v/>
          </cell>
          <cell r="O1801" t="str">
            <v/>
          </cell>
          <cell r="P1801" t="str">
            <v/>
          </cell>
          <cell r="Q1801" t="str">
            <v/>
          </cell>
          <cell r="R1801" t="str">
            <v/>
          </cell>
          <cell r="S1801" t="str">
            <v/>
          </cell>
          <cell r="T1801" t="str">
            <v/>
          </cell>
          <cell r="U1801" t="str">
            <v/>
          </cell>
          <cell r="V1801" t="str">
            <v/>
          </cell>
          <cell r="W1801" t="str">
            <v/>
          </cell>
          <cell r="X1801" t="str">
            <v/>
          </cell>
          <cell r="Y1801" t="str">
            <v/>
          </cell>
          <cell r="Z1801" t="str">
            <v/>
          </cell>
          <cell r="AA1801" t="str">
            <v/>
          </cell>
          <cell r="AB1801" t="str">
            <v/>
          </cell>
          <cell r="AC1801" t="str">
            <v/>
          </cell>
          <cell r="AD1801" t="str">
            <v/>
          </cell>
          <cell r="AE1801" t="str">
            <v/>
          </cell>
          <cell r="AF1801" t="str">
            <v/>
          </cell>
          <cell r="AG1801" t="str">
            <v/>
          </cell>
          <cell r="AH1801" t="str">
            <v/>
          </cell>
        </row>
        <row r="1802">
          <cell r="A1802">
            <v>1788</v>
          </cell>
          <cell r="B1802" t="str">
            <v/>
          </cell>
          <cell r="C1802" t="str">
            <v/>
          </cell>
          <cell r="D1802" t="str">
            <v/>
          </cell>
          <cell r="E1802" t="str">
            <v/>
          </cell>
          <cell r="F1802" t="str">
            <v/>
          </cell>
          <cell r="G1802" t="str">
            <v/>
          </cell>
          <cell r="H1802" t="str">
            <v/>
          </cell>
          <cell r="J1802" t="str">
            <v>X289</v>
          </cell>
          <cell r="K1802" t="str">
            <v/>
          </cell>
          <cell r="M1802" t="str">
            <v/>
          </cell>
          <cell r="N1802" t="str">
            <v/>
          </cell>
          <cell r="O1802" t="str">
            <v/>
          </cell>
          <cell r="P1802" t="str">
            <v/>
          </cell>
          <cell r="Q1802" t="str">
            <v/>
          </cell>
          <cell r="R1802" t="str">
            <v/>
          </cell>
          <cell r="S1802" t="str">
            <v/>
          </cell>
          <cell r="T1802" t="str">
            <v/>
          </cell>
          <cell r="U1802" t="str">
            <v/>
          </cell>
          <cell r="V1802" t="str">
            <v/>
          </cell>
          <cell r="W1802" t="str">
            <v/>
          </cell>
          <cell r="X1802" t="str">
            <v/>
          </cell>
          <cell r="Y1802" t="str">
            <v/>
          </cell>
          <cell r="Z1802" t="str">
            <v/>
          </cell>
          <cell r="AA1802" t="str">
            <v/>
          </cell>
          <cell r="AB1802" t="str">
            <v/>
          </cell>
          <cell r="AC1802" t="str">
            <v/>
          </cell>
          <cell r="AD1802" t="str">
            <v/>
          </cell>
          <cell r="AE1802" t="str">
            <v/>
          </cell>
          <cell r="AF1802" t="str">
            <v/>
          </cell>
          <cell r="AG1802" t="str">
            <v/>
          </cell>
          <cell r="AH1802" t="str">
            <v/>
          </cell>
        </row>
        <row r="1803">
          <cell r="A1803">
            <v>1789</v>
          </cell>
          <cell r="B1803" t="str">
            <v/>
          </cell>
          <cell r="C1803" t="str">
            <v/>
          </cell>
          <cell r="D1803" t="str">
            <v/>
          </cell>
          <cell r="E1803" t="str">
            <v/>
          </cell>
          <cell r="F1803" t="str">
            <v/>
          </cell>
          <cell r="G1803" t="str">
            <v/>
          </cell>
          <cell r="H1803" t="str">
            <v/>
          </cell>
          <cell r="J1803" t="str">
            <v>X290</v>
          </cell>
          <cell r="K1803" t="str">
            <v/>
          </cell>
          <cell r="M1803" t="str">
            <v/>
          </cell>
          <cell r="N1803" t="str">
            <v/>
          </cell>
          <cell r="O1803" t="str">
            <v/>
          </cell>
          <cell r="P1803" t="str">
            <v/>
          </cell>
          <cell r="Q1803" t="str">
            <v/>
          </cell>
          <cell r="R1803" t="str">
            <v/>
          </cell>
          <cell r="S1803" t="str">
            <v/>
          </cell>
          <cell r="T1803" t="str">
            <v/>
          </cell>
          <cell r="U1803" t="str">
            <v/>
          </cell>
          <cell r="V1803" t="str">
            <v/>
          </cell>
          <cell r="W1803" t="str">
            <v/>
          </cell>
          <cell r="X1803" t="str">
            <v/>
          </cell>
          <cell r="Y1803" t="str">
            <v/>
          </cell>
          <cell r="Z1803" t="str">
            <v/>
          </cell>
          <cell r="AA1803" t="str">
            <v/>
          </cell>
          <cell r="AB1803" t="str">
            <v/>
          </cell>
          <cell r="AC1803" t="str">
            <v/>
          </cell>
          <cell r="AD1803" t="str">
            <v/>
          </cell>
          <cell r="AE1803" t="str">
            <v/>
          </cell>
          <cell r="AF1803" t="str">
            <v/>
          </cell>
          <cell r="AG1803" t="str">
            <v/>
          </cell>
          <cell r="AH1803" t="str">
            <v/>
          </cell>
        </row>
        <row r="1804">
          <cell r="A1804">
            <v>1790</v>
          </cell>
          <cell r="B1804" t="str">
            <v/>
          </cell>
          <cell r="C1804" t="str">
            <v/>
          </cell>
          <cell r="D1804" t="str">
            <v/>
          </cell>
          <cell r="E1804" t="str">
            <v/>
          </cell>
          <cell r="F1804" t="str">
            <v/>
          </cell>
          <cell r="G1804" t="str">
            <v/>
          </cell>
          <cell r="H1804" t="str">
            <v/>
          </cell>
          <cell r="J1804" t="str">
            <v>X291</v>
          </cell>
          <cell r="K1804" t="str">
            <v/>
          </cell>
          <cell r="M1804" t="str">
            <v/>
          </cell>
          <cell r="N1804" t="str">
            <v/>
          </cell>
          <cell r="O1804" t="str">
            <v/>
          </cell>
          <cell r="P1804" t="str">
            <v/>
          </cell>
          <cell r="Q1804" t="str">
            <v/>
          </cell>
          <cell r="R1804" t="str">
            <v/>
          </cell>
          <cell r="S1804" t="str">
            <v/>
          </cell>
          <cell r="T1804" t="str">
            <v/>
          </cell>
          <cell r="U1804" t="str">
            <v/>
          </cell>
          <cell r="V1804" t="str">
            <v/>
          </cell>
          <cell r="W1804" t="str">
            <v/>
          </cell>
          <cell r="X1804" t="str">
            <v/>
          </cell>
          <cell r="Y1804" t="str">
            <v/>
          </cell>
          <cell r="Z1804" t="str">
            <v/>
          </cell>
          <cell r="AA1804" t="str">
            <v/>
          </cell>
          <cell r="AB1804" t="str">
            <v/>
          </cell>
          <cell r="AC1804" t="str">
            <v/>
          </cell>
          <cell r="AD1804" t="str">
            <v/>
          </cell>
          <cell r="AE1804" t="str">
            <v/>
          </cell>
          <cell r="AF1804" t="str">
            <v/>
          </cell>
          <cell r="AG1804" t="str">
            <v/>
          </cell>
          <cell r="AH1804" t="str">
            <v/>
          </cell>
        </row>
        <row r="1805">
          <cell r="A1805">
            <v>1791</v>
          </cell>
          <cell r="B1805" t="str">
            <v/>
          </cell>
          <cell r="C1805" t="str">
            <v/>
          </cell>
          <cell r="D1805" t="str">
            <v/>
          </cell>
          <cell r="E1805" t="str">
            <v/>
          </cell>
          <cell r="F1805" t="str">
            <v/>
          </cell>
          <cell r="G1805" t="str">
            <v/>
          </cell>
          <cell r="H1805" t="str">
            <v/>
          </cell>
          <cell r="J1805" t="str">
            <v>X292</v>
          </cell>
          <cell r="K1805" t="str">
            <v/>
          </cell>
          <cell r="M1805" t="str">
            <v/>
          </cell>
          <cell r="N1805" t="str">
            <v/>
          </cell>
          <cell r="O1805" t="str">
            <v/>
          </cell>
          <cell r="P1805" t="str">
            <v/>
          </cell>
          <cell r="Q1805" t="str">
            <v/>
          </cell>
          <cell r="R1805" t="str">
            <v/>
          </cell>
          <cell r="S1805" t="str">
            <v/>
          </cell>
          <cell r="T1805" t="str">
            <v/>
          </cell>
          <cell r="U1805" t="str">
            <v/>
          </cell>
          <cell r="V1805" t="str">
            <v/>
          </cell>
          <cell r="W1805" t="str">
            <v/>
          </cell>
          <cell r="X1805" t="str">
            <v/>
          </cell>
          <cell r="Y1805" t="str">
            <v/>
          </cell>
          <cell r="Z1805" t="str">
            <v/>
          </cell>
          <cell r="AA1805" t="str">
            <v/>
          </cell>
          <cell r="AB1805" t="str">
            <v/>
          </cell>
          <cell r="AC1805" t="str">
            <v/>
          </cell>
          <cell r="AD1805" t="str">
            <v/>
          </cell>
          <cell r="AE1805" t="str">
            <v/>
          </cell>
          <cell r="AF1805" t="str">
            <v/>
          </cell>
          <cell r="AG1805" t="str">
            <v/>
          </cell>
          <cell r="AH1805" t="str">
            <v/>
          </cell>
        </row>
        <row r="1806">
          <cell r="A1806">
            <v>1792</v>
          </cell>
          <cell r="B1806" t="str">
            <v/>
          </cell>
          <cell r="C1806" t="str">
            <v/>
          </cell>
          <cell r="D1806" t="str">
            <v/>
          </cell>
          <cell r="E1806" t="str">
            <v/>
          </cell>
          <cell r="F1806" t="str">
            <v/>
          </cell>
          <cell r="G1806" t="str">
            <v/>
          </cell>
          <cell r="H1806" t="str">
            <v/>
          </cell>
          <cell r="J1806" t="str">
            <v>X293</v>
          </cell>
          <cell r="K1806" t="str">
            <v/>
          </cell>
          <cell r="M1806" t="str">
            <v/>
          </cell>
          <cell r="N1806" t="str">
            <v/>
          </cell>
          <cell r="O1806" t="str">
            <v/>
          </cell>
          <cell r="P1806" t="str">
            <v/>
          </cell>
          <cell r="Q1806" t="str">
            <v/>
          </cell>
          <cell r="R1806" t="str">
            <v/>
          </cell>
          <cell r="S1806" t="str">
            <v/>
          </cell>
          <cell r="T1806" t="str">
            <v/>
          </cell>
          <cell r="U1806" t="str">
            <v/>
          </cell>
          <cell r="V1806" t="str">
            <v/>
          </cell>
          <cell r="W1806" t="str">
            <v/>
          </cell>
          <cell r="X1806" t="str">
            <v/>
          </cell>
          <cell r="Y1806" t="str">
            <v/>
          </cell>
          <cell r="Z1806" t="str">
            <v/>
          </cell>
          <cell r="AA1806" t="str">
            <v/>
          </cell>
          <cell r="AB1806" t="str">
            <v/>
          </cell>
          <cell r="AC1806" t="str">
            <v/>
          </cell>
          <cell r="AD1806" t="str">
            <v/>
          </cell>
          <cell r="AE1806" t="str">
            <v/>
          </cell>
          <cell r="AF1806" t="str">
            <v/>
          </cell>
          <cell r="AG1806" t="str">
            <v/>
          </cell>
          <cell r="AH1806" t="str">
            <v/>
          </cell>
        </row>
        <row r="1807">
          <cell r="A1807">
            <v>1793</v>
          </cell>
          <cell r="B1807" t="str">
            <v/>
          </cell>
          <cell r="C1807" t="str">
            <v/>
          </cell>
          <cell r="D1807" t="str">
            <v/>
          </cell>
          <cell r="E1807" t="str">
            <v/>
          </cell>
          <cell r="F1807" t="str">
            <v/>
          </cell>
          <cell r="G1807" t="str">
            <v/>
          </cell>
          <cell r="H1807" t="str">
            <v/>
          </cell>
          <cell r="J1807" t="str">
            <v>X294</v>
          </cell>
          <cell r="K1807" t="str">
            <v/>
          </cell>
          <cell r="M1807" t="str">
            <v/>
          </cell>
          <cell r="N1807" t="str">
            <v/>
          </cell>
          <cell r="O1807" t="str">
            <v/>
          </cell>
          <cell r="P1807" t="str">
            <v/>
          </cell>
          <cell r="Q1807" t="str">
            <v/>
          </cell>
          <cell r="R1807" t="str">
            <v/>
          </cell>
          <cell r="S1807" t="str">
            <v/>
          </cell>
          <cell r="T1807" t="str">
            <v/>
          </cell>
          <cell r="U1807" t="str">
            <v/>
          </cell>
          <cell r="V1807" t="str">
            <v/>
          </cell>
          <cell r="W1807" t="str">
            <v/>
          </cell>
          <cell r="X1807" t="str">
            <v/>
          </cell>
          <cell r="Y1807" t="str">
            <v/>
          </cell>
          <cell r="Z1807" t="str">
            <v/>
          </cell>
          <cell r="AA1807" t="str">
            <v/>
          </cell>
          <cell r="AB1807" t="str">
            <v/>
          </cell>
          <cell r="AC1807" t="str">
            <v/>
          </cell>
          <cell r="AD1807" t="str">
            <v/>
          </cell>
          <cell r="AE1807" t="str">
            <v/>
          </cell>
          <cell r="AF1807" t="str">
            <v/>
          </cell>
          <cell r="AG1807" t="str">
            <v/>
          </cell>
          <cell r="AH1807" t="str">
            <v/>
          </cell>
        </row>
        <row r="1808">
          <cell r="A1808">
            <v>1794</v>
          </cell>
          <cell r="B1808" t="str">
            <v/>
          </cell>
          <cell r="C1808" t="str">
            <v/>
          </cell>
          <cell r="D1808" t="str">
            <v/>
          </cell>
          <cell r="E1808" t="str">
            <v/>
          </cell>
          <cell r="F1808" t="str">
            <v/>
          </cell>
          <cell r="G1808" t="str">
            <v/>
          </cell>
          <cell r="H1808" t="str">
            <v/>
          </cell>
          <cell r="J1808" t="str">
            <v>X295</v>
          </cell>
          <cell r="K1808" t="str">
            <v/>
          </cell>
          <cell r="M1808" t="str">
            <v/>
          </cell>
          <cell r="N1808" t="str">
            <v/>
          </cell>
          <cell r="O1808" t="str">
            <v/>
          </cell>
          <cell r="P1808" t="str">
            <v/>
          </cell>
          <cell r="Q1808" t="str">
            <v/>
          </cell>
          <cell r="R1808" t="str">
            <v/>
          </cell>
          <cell r="S1808" t="str">
            <v/>
          </cell>
          <cell r="T1808" t="str">
            <v/>
          </cell>
          <cell r="U1808" t="str">
            <v/>
          </cell>
          <cell r="V1808" t="str">
            <v/>
          </cell>
          <cell r="W1808" t="str">
            <v/>
          </cell>
          <cell r="X1808" t="str">
            <v/>
          </cell>
          <cell r="Y1808" t="str">
            <v/>
          </cell>
          <cell r="Z1808" t="str">
            <v/>
          </cell>
          <cell r="AA1808" t="str">
            <v/>
          </cell>
          <cell r="AB1808" t="str">
            <v/>
          </cell>
          <cell r="AC1808" t="str">
            <v/>
          </cell>
          <cell r="AD1808" t="str">
            <v/>
          </cell>
          <cell r="AE1808" t="str">
            <v/>
          </cell>
          <cell r="AF1808" t="str">
            <v/>
          </cell>
          <cell r="AG1808" t="str">
            <v/>
          </cell>
          <cell r="AH1808" t="str">
            <v/>
          </cell>
        </row>
        <row r="1809">
          <cell r="A1809">
            <v>1795</v>
          </cell>
          <cell r="B1809" t="str">
            <v/>
          </cell>
          <cell r="C1809" t="str">
            <v/>
          </cell>
          <cell r="D1809" t="str">
            <v/>
          </cell>
          <cell r="E1809" t="str">
            <v/>
          </cell>
          <cell r="F1809" t="str">
            <v/>
          </cell>
          <cell r="G1809" t="str">
            <v/>
          </cell>
          <cell r="H1809" t="str">
            <v/>
          </cell>
          <cell r="J1809" t="str">
            <v>X296</v>
          </cell>
          <cell r="K1809" t="str">
            <v/>
          </cell>
          <cell r="M1809" t="str">
            <v/>
          </cell>
          <cell r="N1809" t="str">
            <v/>
          </cell>
          <cell r="O1809" t="str">
            <v/>
          </cell>
          <cell r="P1809" t="str">
            <v/>
          </cell>
          <cell r="Q1809" t="str">
            <v/>
          </cell>
          <cell r="R1809" t="str">
            <v/>
          </cell>
          <cell r="S1809" t="str">
            <v/>
          </cell>
          <cell r="T1809" t="str">
            <v/>
          </cell>
          <cell r="U1809" t="str">
            <v/>
          </cell>
          <cell r="V1809" t="str">
            <v/>
          </cell>
          <cell r="W1809" t="str">
            <v/>
          </cell>
          <cell r="X1809" t="str">
            <v/>
          </cell>
          <cell r="Y1809" t="str">
            <v/>
          </cell>
          <cell r="Z1809" t="str">
            <v/>
          </cell>
          <cell r="AA1809" t="str">
            <v/>
          </cell>
          <cell r="AB1809" t="str">
            <v/>
          </cell>
          <cell r="AC1809" t="str">
            <v/>
          </cell>
          <cell r="AD1809" t="str">
            <v/>
          </cell>
          <cell r="AE1809" t="str">
            <v/>
          </cell>
          <cell r="AF1809" t="str">
            <v/>
          </cell>
          <cell r="AG1809" t="str">
            <v/>
          </cell>
          <cell r="AH1809" t="str">
            <v/>
          </cell>
        </row>
        <row r="1810">
          <cell r="A1810">
            <v>1796</v>
          </cell>
          <cell r="B1810" t="str">
            <v/>
          </cell>
          <cell r="C1810" t="str">
            <v/>
          </cell>
          <cell r="D1810" t="str">
            <v/>
          </cell>
          <cell r="E1810" t="str">
            <v/>
          </cell>
          <cell r="F1810" t="str">
            <v/>
          </cell>
          <cell r="G1810" t="str">
            <v/>
          </cell>
          <cell r="H1810" t="str">
            <v/>
          </cell>
          <cell r="J1810" t="str">
            <v>X297</v>
          </cell>
          <cell r="K1810" t="str">
            <v/>
          </cell>
          <cell r="M1810" t="str">
            <v/>
          </cell>
          <cell r="N1810" t="str">
            <v/>
          </cell>
          <cell r="O1810" t="str">
            <v/>
          </cell>
          <cell r="P1810" t="str">
            <v/>
          </cell>
          <cell r="Q1810" t="str">
            <v/>
          </cell>
          <cell r="R1810" t="str">
            <v/>
          </cell>
          <cell r="S1810" t="str">
            <v/>
          </cell>
          <cell r="T1810" t="str">
            <v/>
          </cell>
          <cell r="U1810" t="str">
            <v/>
          </cell>
          <cell r="V1810" t="str">
            <v/>
          </cell>
          <cell r="W1810" t="str">
            <v/>
          </cell>
          <cell r="X1810" t="str">
            <v/>
          </cell>
          <cell r="Y1810" t="str">
            <v/>
          </cell>
          <cell r="Z1810" t="str">
            <v/>
          </cell>
          <cell r="AA1810" t="str">
            <v/>
          </cell>
          <cell r="AB1810" t="str">
            <v/>
          </cell>
          <cell r="AC1810" t="str">
            <v/>
          </cell>
          <cell r="AD1810" t="str">
            <v/>
          </cell>
          <cell r="AE1810" t="str">
            <v/>
          </cell>
          <cell r="AF1810" t="str">
            <v/>
          </cell>
          <cell r="AG1810" t="str">
            <v/>
          </cell>
          <cell r="AH1810" t="str">
            <v/>
          </cell>
        </row>
        <row r="1811">
          <cell r="A1811">
            <v>1797</v>
          </cell>
          <cell r="B1811" t="str">
            <v/>
          </cell>
          <cell r="C1811" t="str">
            <v/>
          </cell>
          <cell r="D1811" t="str">
            <v/>
          </cell>
          <cell r="E1811" t="str">
            <v/>
          </cell>
          <cell r="F1811" t="str">
            <v/>
          </cell>
          <cell r="G1811" t="str">
            <v/>
          </cell>
          <cell r="H1811" t="str">
            <v/>
          </cell>
          <cell r="J1811" t="str">
            <v>X298</v>
          </cell>
          <cell r="K1811" t="str">
            <v/>
          </cell>
          <cell r="M1811" t="str">
            <v/>
          </cell>
          <cell r="N1811" t="str">
            <v/>
          </cell>
          <cell r="O1811" t="str">
            <v/>
          </cell>
          <cell r="P1811" t="str">
            <v/>
          </cell>
          <cell r="Q1811" t="str">
            <v/>
          </cell>
          <cell r="R1811" t="str">
            <v/>
          </cell>
          <cell r="S1811" t="str">
            <v/>
          </cell>
          <cell r="T1811" t="str">
            <v/>
          </cell>
          <cell r="U1811" t="str">
            <v/>
          </cell>
          <cell r="V1811" t="str">
            <v/>
          </cell>
          <cell r="W1811" t="str">
            <v/>
          </cell>
          <cell r="X1811" t="str">
            <v/>
          </cell>
          <cell r="Y1811" t="str">
            <v/>
          </cell>
          <cell r="Z1811" t="str">
            <v/>
          </cell>
          <cell r="AA1811" t="str">
            <v/>
          </cell>
          <cell r="AB1811" t="str">
            <v/>
          </cell>
          <cell r="AC1811" t="str">
            <v/>
          </cell>
          <cell r="AD1811" t="str">
            <v/>
          </cell>
          <cell r="AE1811" t="str">
            <v/>
          </cell>
          <cell r="AF1811" t="str">
            <v/>
          </cell>
          <cell r="AG1811" t="str">
            <v/>
          </cell>
          <cell r="AH1811" t="str">
            <v/>
          </cell>
        </row>
        <row r="1812">
          <cell r="A1812">
            <v>1798</v>
          </cell>
          <cell r="B1812" t="str">
            <v/>
          </cell>
          <cell r="C1812" t="str">
            <v/>
          </cell>
          <cell r="D1812" t="str">
            <v/>
          </cell>
          <cell r="E1812" t="str">
            <v/>
          </cell>
          <cell r="F1812" t="str">
            <v/>
          </cell>
          <cell r="G1812" t="str">
            <v/>
          </cell>
          <cell r="H1812" t="str">
            <v/>
          </cell>
          <cell r="J1812" t="str">
            <v>X299</v>
          </cell>
          <cell r="K1812" t="str">
            <v/>
          </cell>
          <cell r="M1812" t="str">
            <v/>
          </cell>
          <cell r="N1812" t="str">
            <v/>
          </cell>
          <cell r="O1812" t="str">
            <v/>
          </cell>
          <cell r="P1812" t="str">
            <v/>
          </cell>
          <cell r="Q1812" t="str">
            <v/>
          </cell>
          <cell r="R1812" t="str">
            <v/>
          </cell>
          <cell r="S1812" t="str">
            <v/>
          </cell>
          <cell r="T1812" t="str">
            <v/>
          </cell>
          <cell r="U1812" t="str">
            <v/>
          </cell>
          <cell r="V1812" t="str">
            <v/>
          </cell>
          <cell r="W1812" t="str">
            <v/>
          </cell>
          <cell r="X1812" t="str">
            <v/>
          </cell>
          <cell r="Y1812" t="str">
            <v/>
          </cell>
          <cell r="Z1812" t="str">
            <v/>
          </cell>
          <cell r="AA1812" t="str">
            <v/>
          </cell>
          <cell r="AB1812" t="str">
            <v/>
          </cell>
          <cell r="AC1812" t="str">
            <v/>
          </cell>
          <cell r="AD1812" t="str">
            <v/>
          </cell>
          <cell r="AE1812" t="str">
            <v/>
          </cell>
          <cell r="AF1812" t="str">
            <v/>
          </cell>
          <cell r="AG1812" t="str">
            <v/>
          </cell>
          <cell r="AH1812" t="str">
            <v/>
          </cell>
        </row>
        <row r="1813">
          <cell r="A1813">
            <v>1799</v>
          </cell>
          <cell r="B1813" t="str">
            <v/>
          </cell>
          <cell r="C1813" t="str">
            <v/>
          </cell>
          <cell r="D1813" t="str">
            <v/>
          </cell>
          <cell r="E1813" t="str">
            <v/>
          </cell>
          <cell r="F1813" t="str">
            <v/>
          </cell>
          <cell r="G1813" t="str">
            <v/>
          </cell>
          <cell r="H1813" t="str">
            <v/>
          </cell>
          <cell r="J1813" t="str">
            <v>X300</v>
          </cell>
          <cell r="K1813" t="str">
            <v/>
          </cell>
          <cell r="M1813" t="str">
            <v/>
          </cell>
          <cell r="N1813" t="str">
            <v/>
          </cell>
          <cell r="O1813" t="str">
            <v/>
          </cell>
          <cell r="P1813" t="str">
            <v/>
          </cell>
          <cell r="Q1813" t="str">
            <v/>
          </cell>
          <cell r="R1813" t="str">
            <v/>
          </cell>
          <cell r="S1813" t="str">
            <v/>
          </cell>
          <cell r="T1813" t="str">
            <v/>
          </cell>
          <cell r="U1813" t="str">
            <v/>
          </cell>
          <cell r="V1813" t="str">
            <v/>
          </cell>
          <cell r="W1813" t="str">
            <v/>
          </cell>
          <cell r="X1813" t="str">
            <v/>
          </cell>
          <cell r="Y1813" t="str">
            <v/>
          </cell>
          <cell r="Z1813" t="str">
            <v/>
          </cell>
          <cell r="AA1813" t="str">
            <v/>
          </cell>
          <cell r="AB1813" t="str">
            <v/>
          </cell>
          <cell r="AC1813" t="str">
            <v/>
          </cell>
          <cell r="AD1813" t="str">
            <v/>
          </cell>
          <cell r="AE1813" t="str">
            <v/>
          </cell>
          <cell r="AF1813" t="str">
            <v/>
          </cell>
          <cell r="AG1813" t="str">
            <v/>
          </cell>
          <cell r="AH1813" t="str">
            <v/>
          </cell>
        </row>
        <row r="1814">
          <cell r="A1814">
            <v>1800</v>
          </cell>
          <cell r="B1814" t="str">
            <v/>
          </cell>
          <cell r="C1814" t="str">
            <v/>
          </cell>
          <cell r="D1814" t="str">
            <v/>
          </cell>
          <cell r="E1814" t="str">
            <v/>
          </cell>
          <cell r="F1814" t="str">
            <v/>
          </cell>
          <cell r="G1814" t="str">
            <v/>
          </cell>
          <cell r="H1814" t="str">
            <v/>
          </cell>
          <cell r="J1814" t="str">
            <v>X301</v>
          </cell>
          <cell r="K1814" t="str">
            <v/>
          </cell>
          <cell r="M1814" t="str">
            <v/>
          </cell>
          <cell r="N1814" t="str">
            <v/>
          </cell>
          <cell r="O1814" t="str">
            <v/>
          </cell>
          <cell r="P1814" t="str">
            <v/>
          </cell>
          <cell r="Q1814" t="str">
            <v/>
          </cell>
          <cell r="R1814" t="str">
            <v/>
          </cell>
          <cell r="S1814" t="str">
            <v/>
          </cell>
          <cell r="T1814" t="str">
            <v/>
          </cell>
          <cell r="U1814" t="str">
            <v/>
          </cell>
          <cell r="V1814" t="str">
            <v/>
          </cell>
          <cell r="W1814" t="str">
            <v/>
          </cell>
          <cell r="X1814" t="str">
            <v/>
          </cell>
          <cell r="Y1814" t="str">
            <v/>
          </cell>
          <cell r="Z1814" t="str">
            <v/>
          </cell>
          <cell r="AA1814" t="str">
            <v/>
          </cell>
          <cell r="AB1814" t="str">
            <v/>
          </cell>
          <cell r="AC1814" t="str">
            <v/>
          </cell>
          <cell r="AD1814" t="str">
            <v/>
          </cell>
          <cell r="AE1814" t="str">
            <v/>
          </cell>
          <cell r="AF1814" t="str">
            <v/>
          </cell>
          <cell r="AG1814" t="str">
            <v/>
          </cell>
          <cell r="AH1814" t="str">
            <v/>
          </cell>
        </row>
        <row r="1815">
          <cell r="A1815">
            <v>1801</v>
          </cell>
          <cell r="B1815" t="str">
            <v/>
          </cell>
          <cell r="C1815" t="str">
            <v/>
          </cell>
          <cell r="D1815" t="str">
            <v/>
          </cell>
          <cell r="E1815" t="str">
            <v/>
          </cell>
          <cell r="F1815" t="str">
            <v/>
          </cell>
          <cell r="G1815" t="str">
            <v/>
          </cell>
          <cell r="H1815" t="str">
            <v/>
          </cell>
          <cell r="J1815" t="str">
            <v>X302</v>
          </cell>
          <cell r="K1815" t="str">
            <v/>
          </cell>
          <cell r="M1815" t="str">
            <v/>
          </cell>
          <cell r="N1815" t="str">
            <v/>
          </cell>
          <cell r="O1815" t="str">
            <v/>
          </cell>
          <cell r="P1815" t="str">
            <v/>
          </cell>
          <cell r="Q1815" t="str">
            <v/>
          </cell>
          <cell r="R1815" t="str">
            <v/>
          </cell>
          <cell r="S1815" t="str">
            <v/>
          </cell>
          <cell r="T1815" t="str">
            <v/>
          </cell>
          <cell r="U1815" t="str">
            <v/>
          </cell>
          <cell r="V1815" t="str">
            <v/>
          </cell>
          <cell r="W1815" t="str">
            <v/>
          </cell>
          <cell r="X1815" t="str">
            <v/>
          </cell>
          <cell r="Y1815" t="str">
            <v/>
          </cell>
          <cell r="Z1815" t="str">
            <v/>
          </cell>
          <cell r="AA1815" t="str">
            <v/>
          </cell>
          <cell r="AB1815" t="str">
            <v/>
          </cell>
          <cell r="AC1815" t="str">
            <v/>
          </cell>
          <cell r="AD1815" t="str">
            <v/>
          </cell>
          <cell r="AE1815" t="str">
            <v/>
          </cell>
          <cell r="AF1815" t="str">
            <v/>
          </cell>
          <cell r="AG1815" t="str">
            <v/>
          </cell>
          <cell r="AH1815" t="str">
            <v/>
          </cell>
        </row>
        <row r="1816">
          <cell r="A1816">
            <v>1802</v>
          </cell>
          <cell r="B1816" t="str">
            <v/>
          </cell>
          <cell r="C1816" t="str">
            <v/>
          </cell>
          <cell r="D1816" t="str">
            <v/>
          </cell>
          <cell r="E1816" t="str">
            <v/>
          </cell>
          <cell r="F1816" t="str">
            <v/>
          </cell>
          <cell r="G1816" t="str">
            <v/>
          </cell>
          <cell r="H1816" t="str">
            <v/>
          </cell>
          <cell r="J1816" t="str">
            <v>X303</v>
          </cell>
          <cell r="K1816" t="str">
            <v/>
          </cell>
          <cell r="M1816" t="str">
            <v/>
          </cell>
          <cell r="N1816" t="str">
            <v/>
          </cell>
          <cell r="O1816" t="str">
            <v/>
          </cell>
          <cell r="P1816" t="str">
            <v/>
          </cell>
          <cell r="Q1816" t="str">
            <v/>
          </cell>
          <cell r="R1816" t="str">
            <v/>
          </cell>
          <cell r="S1816" t="str">
            <v/>
          </cell>
          <cell r="T1816" t="str">
            <v/>
          </cell>
          <cell r="U1816" t="str">
            <v/>
          </cell>
          <cell r="V1816" t="str">
            <v/>
          </cell>
          <cell r="W1816" t="str">
            <v/>
          </cell>
          <cell r="X1816" t="str">
            <v/>
          </cell>
          <cell r="Y1816" t="str">
            <v/>
          </cell>
          <cell r="Z1816" t="str">
            <v/>
          </cell>
          <cell r="AA1816" t="str">
            <v/>
          </cell>
          <cell r="AB1816" t="str">
            <v/>
          </cell>
          <cell r="AC1816" t="str">
            <v/>
          </cell>
          <cell r="AD1816" t="str">
            <v/>
          </cell>
          <cell r="AE1816" t="str">
            <v/>
          </cell>
          <cell r="AF1816" t="str">
            <v/>
          </cell>
          <cell r="AG1816" t="str">
            <v/>
          </cell>
          <cell r="AH1816" t="str">
            <v/>
          </cell>
        </row>
        <row r="1817">
          <cell r="A1817">
            <v>1803</v>
          </cell>
          <cell r="B1817" t="str">
            <v/>
          </cell>
          <cell r="C1817" t="str">
            <v/>
          </cell>
          <cell r="D1817" t="str">
            <v/>
          </cell>
          <cell r="E1817" t="str">
            <v/>
          </cell>
          <cell r="F1817" t="str">
            <v/>
          </cell>
          <cell r="G1817" t="str">
            <v/>
          </cell>
          <cell r="H1817" t="str">
            <v/>
          </cell>
          <cell r="J1817" t="str">
            <v>X304</v>
          </cell>
          <cell r="K1817" t="str">
            <v/>
          </cell>
          <cell r="M1817" t="str">
            <v/>
          </cell>
          <cell r="N1817" t="str">
            <v/>
          </cell>
          <cell r="O1817" t="str">
            <v/>
          </cell>
          <cell r="P1817" t="str">
            <v/>
          </cell>
          <cell r="Q1817" t="str">
            <v/>
          </cell>
          <cell r="R1817" t="str">
            <v/>
          </cell>
          <cell r="S1817" t="str">
            <v/>
          </cell>
          <cell r="T1817" t="str">
            <v/>
          </cell>
          <cell r="U1817" t="str">
            <v/>
          </cell>
          <cell r="V1817" t="str">
            <v/>
          </cell>
          <cell r="W1817" t="str">
            <v/>
          </cell>
          <cell r="X1817" t="str">
            <v/>
          </cell>
          <cell r="Y1817" t="str">
            <v/>
          </cell>
          <cell r="Z1817" t="str">
            <v/>
          </cell>
          <cell r="AA1817" t="str">
            <v/>
          </cell>
          <cell r="AB1817" t="str">
            <v/>
          </cell>
          <cell r="AC1817" t="str">
            <v/>
          </cell>
          <cell r="AD1817" t="str">
            <v/>
          </cell>
          <cell r="AE1817" t="str">
            <v/>
          </cell>
          <cell r="AF1817" t="str">
            <v/>
          </cell>
          <cell r="AG1817" t="str">
            <v/>
          </cell>
          <cell r="AH1817" t="str">
            <v/>
          </cell>
        </row>
        <row r="1818">
          <cell r="A1818">
            <v>1804</v>
          </cell>
          <cell r="B1818" t="str">
            <v/>
          </cell>
          <cell r="C1818" t="str">
            <v/>
          </cell>
          <cell r="D1818" t="str">
            <v/>
          </cell>
          <cell r="E1818" t="str">
            <v/>
          </cell>
          <cell r="F1818" t="str">
            <v/>
          </cell>
          <cell r="G1818" t="str">
            <v/>
          </cell>
          <cell r="H1818" t="str">
            <v/>
          </cell>
          <cell r="J1818" t="str">
            <v>X305</v>
          </cell>
          <cell r="K1818" t="str">
            <v/>
          </cell>
          <cell r="M1818" t="str">
            <v/>
          </cell>
          <cell r="N1818" t="str">
            <v/>
          </cell>
          <cell r="O1818" t="str">
            <v/>
          </cell>
          <cell r="P1818" t="str">
            <v/>
          </cell>
          <cell r="Q1818" t="str">
            <v/>
          </cell>
          <cell r="R1818" t="str">
            <v/>
          </cell>
          <cell r="S1818" t="str">
            <v/>
          </cell>
          <cell r="T1818" t="str">
            <v/>
          </cell>
          <cell r="U1818" t="str">
            <v/>
          </cell>
          <cell r="V1818" t="str">
            <v/>
          </cell>
          <cell r="W1818" t="str">
            <v/>
          </cell>
          <cell r="X1818" t="str">
            <v/>
          </cell>
          <cell r="Y1818" t="str">
            <v/>
          </cell>
          <cell r="Z1818" t="str">
            <v/>
          </cell>
          <cell r="AA1818" t="str">
            <v/>
          </cell>
          <cell r="AB1818" t="str">
            <v/>
          </cell>
          <cell r="AC1818" t="str">
            <v/>
          </cell>
          <cell r="AD1818" t="str">
            <v/>
          </cell>
          <cell r="AE1818" t="str">
            <v/>
          </cell>
          <cell r="AF1818" t="str">
            <v/>
          </cell>
          <cell r="AG1818" t="str">
            <v/>
          </cell>
          <cell r="AH1818" t="str">
            <v/>
          </cell>
        </row>
        <row r="1819">
          <cell r="A1819">
            <v>1805</v>
          </cell>
          <cell r="B1819" t="str">
            <v/>
          </cell>
          <cell r="C1819" t="str">
            <v/>
          </cell>
          <cell r="D1819" t="str">
            <v/>
          </cell>
          <cell r="E1819" t="str">
            <v/>
          </cell>
          <cell r="F1819" t="str">
            <v/>
          </cell>
          <cell r="G1819" t="str">
            <v/>
          </cell>
          <cell r="H1819" t="str">
            <v/>
          </cell>
          <cell r="J1819" t="str">
            <v>X306</v>
          </cell>
          <cell r="K1819" t="str">
            <v/>
          </cell>
          <cell r="M1819" t="str">
            <v/>
          </cell>
          <cell r="N1819" t="str">
            <v/>
          </cell>
          <cell r="O1819" t="str">
            <v/>
          </cell>
          <cell r="P1819" t="str">
            <v/>
          </cell>
          <cell r="Q1819" t="str">
            <v/>
          </cell>
          <cell r="R1819" t="str">
            <v/>
          </cell>
          <cell r="S1819" t="str">
            <v/>
          </cell>
          <cell r="T1819" t="str">
            <v/>
          </cell>
          <cell r="U1819" t="str">
            <v/>
          </cell>
          <cell r="V1819" t="str">
            <v/>
          </cell>
          <cell r="W1819" t="str">
            <v/>
          </cell>
          <cell r="X1819" t="str">
            <v/>
          </cell>
          <cell r="Y1819" t="str">
            <v/>
          </cell>
          <cell r="Z1819" t="str">
            <v/>
          </cell>
          <cell r="AA1819" t="str">
            <v/>
          </cell>
          <cell r="AB1819" t="str">
            <v/>
          </cell>
          <cell r="AC1819" t="str">
            <v/>
          </cell>
          <cell r="AD1819" t="str">
            <v/>
          </cell>
          <cell r="AE1819" t="str">
            <v/>
          </cell>
          <cell r="AF1819" t="str">
            <v/>
          </cell>
          <cell r="AG1819" t="str">
            <v/>
          </cell>
          <cell r="AH1819" t="str">
            <v/>
          </cell>
        </row>
        <row r="1820">
          <cell r="A1820">
            <v>1806</v>
          </cell>
          <cell r="B1820" t="str">
            <v/>
          </cell>
          <cell r="C1820" t="str">
            <v/>
          </cell>
          <cell r="D1820" t="str">
            <v/>
          </cell>
          <cell r="E1820" t="str">
            <v/>
          </cell>
          <cell r="F1820" t="str">
            <v/>
          </cell>
          <cell r="G1820" t="str">
            <v/>
          </cell>
          <cell r="H1820" t="str">
            <v/>
          </cell>
          <cell r="J1820" t="str">
            <v>X307</v>
          </cell>
          <cell r="K1820" t="str">
            <v/>
          </cell>
          <cell r="M1820" t="str">
            <v/>
          </cell>
          <cell r="N1820" t="str">
            <v/>
          </cell>
          <cell r="O1820" t="str">
            <v/>
          </cell>
          <cell r="P1820" t="str">
            <v/>
          </cell>
          <cell r="Q1820" t="str">
            <v/>
          </cell>
          <cell r="R1820" t="str">
            <v/>
          </cell>
          <cell r="S1820" t="str">
            <v/>
          </cell>
          <cell r="T1820" t="str">
            <v/>
          </cell>
          <cell r="U1820" t="str">
            <v/>
          </cell>
          <cell r="V1820" t="str">
            <v/>
          </cell>
          <cell r="W1820" t="str">
            <v/>
          </cell>
          <cell r="X1820" t="str">
            <v/>
          </cell>
          <cell r="Y1820" t="str">
            <v/>
          </cell>
          <cell r="Z1820" t="str">
            <v/>
          </cell>
          <cell r="AA1820" t="str">
            <v/>
          </cell>
          <cell r="AB1820" t="str">
            <v/>
          </cell>
          <cell r="AC1820" t="str">
            <v/>
          </cell>
          <cell r="AD1820" t="str">
            <v/>
          </cell>
          <cell r="AE1820" t="str">
            <v/>
          </cell>
          <cell r="AF1820" t="str">
            <v/>
          </cell>
          <cell r="AG1820" t="str">
            <v/>
          </cell>
          <cell r="AH1820" t="str">
            <v/>
          </cell>
        </row>
        <row r="1821">
          <cell r="A1821">
            <v>1807</v>
          </cell>
          <cell r="B1821" t="str">
            <v/>
          </cell>
          <cell r="C1821" t="str">
            <v/>
          </cell>
          <cell r="D1821" t="str">
            <v/>
          </cell>
          <cell r="E1821" t="str">
            <v/>
          </cell>
          <cell r="F1821" t="str">
            <v/>
          </cell>
          <cell r="G1821" t="str">
            <v/>
          </cell>
          <cell r="H1821" t="str">
            <v/>
          </cell>
          <cell r="J1821" t="str">
            <v>X308</v>
          </cell>
          <cell r="K1821" t="str">
            <v/>
          </cell>
          <cell r="M1821" t="str">
            <v/>
          </cell>
          <cell r="N1821" t="str">
            <v/>
          </cell>
          <cell r="O1821" t="str">
            <v/>
          </cell>
          <cell r="P1821" t="str">
            <v/>
          </cell>
          <cell r="Q1821" t="str">
            <v/>
          </cell>
          <cell r="R1821" t="str">
            <v/>
          </cell>
          <cell r="S1821" t="str">
            <v/>
          </cell>
          <cell r="T1821" t="str">
            <v/>
          </cell>
          <cell r="U1821" t="str">
            <v/>
          </cell>
          <cell r="V1821" t="str">
            <v/>
          </cell>
          <cell r="W1821" t="str">
            <v/>
          </cell>
          <cell r="X1821" t="str">
            <v/>
          </cell>
          <cell r="Y1821" t="str">
            <v/>
          </cell>
          <cell r="Z1821" t="str">
            <v/>
          </cell>
          <cell r="AA1821" t="str">
            <v/>
          </cell>
          <cell r="AB1821" t="str">
            <v/>
          </cell>
          <cell r="AC1821" t="str">
            <v/>
          </cell>
          <cell r="AD1821" t="str">
            <v/>
          </cell>
          <cell r="AE1821" t="str">
            <v/>
          </cell>
          <cell r="AF1821" t="str">
            <v/>
          </cell>
          <cell r="AG1821" t="str">
            <v/>
          </cell>
          <cell r="AH1821" t="str">
            <v/>
          </cell>
        </row>
        <row r="1822">
          <cell r="A1822">
            <v>1808</v>
          </cell>
          <cell r="B1822" t="str">
            <v/>
          </cell>
          <cell r="C1822" t="str">
            <v/>
          </cell>
          <cell r="D1822" t="str">
            <v/>
          </cell>
          <cell r="E1822" t="str">
            <v/>
          </cell>
          <cell r="F1822" t="str">
            <v/>
          </cell>
          <cell r="G1822" t="str">
            <v/>
          </cell>
          <cell r="H1822" t="str">
            <v/>
          </cell>
          <cell r="J1822" t="str">
            <v>X309</v>
          </cell>
          <cell r="K1822" t="str">
            <v/>
          </cell>
          <cell r="M1822" t="str">
            <v/>
          </cell>
          <cell r="N1822" t="str">
            <v/>
          </cell>
          <cell r="O1822" t="str">
            <v/>
          </cell>
          <cell r="P1822" t="str">
            <v/>
          </cell>
          <cell r="Q1822" t="str">
            <v/>
          </cell>
          <cell r="R1822" t="str">
            <v/>
          </cell>
          <cell r="S1822" t="str">
            <v/>
          </cell>
          <cell r="T1822" t="str">
            <v/>
          </cell>
          <cell r="U1822" t="str">
            <v/>
          </cell>
          <cell r="V1822" t="str">
            <v/>
          </cell>
          <cell r="W1822" t="str">
            <v/>
          </cell>
          <cell r="X1822" t="str">
            <v/>
          </cell>
          <cell r="Y1822" t="str">
            <v/>
          </cell>
          <cell r="Z1822" t="str">
            <v/>
          </cell>
          <cell r="AA1822" t="str">
            <v/>
          </cell>
          <cell r="AB1822" t="str">
            <v/>
          </cell>
          <cell r="AC1822" t="str">
            <v/>
          </cell>
          <cell r="AD1822" t="str">
            <v/>
          </cell>
          <cell r="AE1822" t="str">
            <v/>
          </cell>
          <cell r="AF1822" t="str">
            <v/>
          </cell>
          <cell r="AG1822" t="str">
            <v/>
          </cell>
          <cell r="AH1822" t="str">
            <v/>
          </cell>
        </row>
        <row r="1823">
          <cell r="A1823">
            <v>1809</v>
          </cell>
          <cell r="B1823" t="str">
            <v/>
          </cell>
          <cell r="C1823" t="str">
            <v/>
          </cell>
          <cell r="D1823" t="str">
            <v/>
          </cell>
          <cell r="E1823" t="str">
            <v/>
          </cell>
          <cell r="F1823" t="str">
            <v/>
          </cell>
          <cell r="G1823" t="str">
            <v/>
          </cell>
          <cell r="H1823" t="str">
            <v/>
          </cell>
          <cell r="J1823" t="str">
            <v>X310</v>
          </cell>
          <cell r="K1823" t="str">
            <v/>
          </cell>
          <cell r="M1823" t="str">
            <v/>
          </cell>
          <cell r="N1823" t="str">
            <v/>
          </cell>
          <cell r="O1823" t="str">
            <v/>
          </cell>
          <cell r="P1823" t="str">
            <v/>
          </cell>
          <cell r="Q1823" t="str">
            <v/>
          </cell>
          <cell r="R1823" t="str">
            <v/>
          </cell>
          <cell r="S1823" t="str">
            <v/>
          </cell>
          <cell r="T1823" t="str">
            <v/>
          </cell>
          <cell r="U1823" t="str">
            <v/>
          </cell>
          <cell r="V1823" t="str">
            <v/>
          </cell>
          <cell r="W1823" t="str">
            <v/>
          </cell>
          <cell r="X1823" t="str">
            <v/>
          </cell>
          <cell r="Y1823" t="str">
            <v/>
          </cell>
          <cell r="Z1823" t="str">
            <v/>
          </cell>
          <cell r="AA1823" t="str">
            <v/>
          </cell>
          <cell r="AB1823" t="str">
            <v/>
          </cell>
          <cell r="AC1823" t="str">
            <v/>
          </cell>
          <cell r="AD1823" t="str">
            <v/>
          </cell>
          <cell r="AE1823" t="str">
            <v/>
          </cell>
          <cell r="AF1823" t="str">
            <v/>
          </cell>
          <cell r="AG1823" t="str">
            <v/>
          </cell>
          <cell r="AH1823" t="str">
            <v/>
          </cell>
        </row>
        <row r="1824">
          <cell r="A1824">
            <v>1810</v>
          </cell>
          <cell r="B1824" t="str">
            <v/>
          </cell>
          <cell r="C1824" t="str">
            <v/>
          </cell>
          <cell r="D1824" t="str">
            <v/>
          </cell>
          <cell r="E1824" t="str">
            <v/>
          </cell>
          <cell r="F1824" t="str">
            <v/>
          </cell>
          <cell r="G1824" t="str">
            <v/>
          </cell>
          <cell r="H1824" t="str">
            <v/>
          </cell>
          <cell r="J1824" t="str">
            <v>X311</v>
          </cell>
          <cell r="K1824" t="str">
            <v/>
          </cell>
          <cell r="M1824" t="str">
            <v/>
          </cell>
          <cell r="N1824" t="str">
            <v/>
          </cell>
          <cell r="O1824" t="str">
            <v/>
          </cell>
          <cell r="P1824" t="str">
            <v/>
          </cell>
          <cell r="Q1824" t="str">
            <v/>
          </cell>
          <cell r="R1824" t="str">
            <v/>
          </cell>
          <cell r="S1824" t="str">
            <v/>
          </cell>
          <cell r="T1824" t="str">
            <v/>
          </cell>
          <cell r="U1824" t="str">
            <v/>
          </cell>
          <cell r="V1824" t="str">
            <v/>
          </cell>
          <cell r="W1824" t="str">
            <v/>
          </cell>
          <cell r="X1824" t="str">
            <v/>
          </cell>
          <cell r="Y1824" t="str">
            <v/>
          </cell>
          <cell r="Z1824" t="str">
            <v/>
          </cell>
          <cell r="AA1824" t="str">
            <v/>
          </cell>
          <cell r="AB1824" t="str">
            <v/>
          </cell>
          <cell r="AC1824" t="str">
            <v/>
          </cell>
          <cell r="AD1824" t="str">
            <v/>
          </cell>
          <cell r="AE1824" t="str">
            <v/>
          </cell>
          <cell r="AF1824" t="str">
            <v/>
          </cell>
          <cell r="AG1824" t="str">
            <v/>
          </cell>
          <cell r="AH1824" t="str">
            <v/>
          </cell>
        </row>
        <row r="1825">
          <cell r="A1825">
            <v>1811</v>
          </cell>
          <cell r="B1825" t="str">
            <v/>
          </cell>
          <cell r="C1825" t="str">
            <v/>
          </cell>
          <cell r="D1825" t="str">
            <v/>
          </cell>
          <cell r="E1825" t="str">
            <v/>
          </cell>
          <cell r="F1825" t="str">
            <v/>
          </cell>
          <cell r="G1825" t="str">
            <v/>
          </cell>
          <cell r="H1825" t="str">
            <v/>
          </cell>
          <cell r="J1825" t="str">
            <v>X312</v>
          </cell>
          <cell r="K1825" t="str">
            <v/>
          </cell>
          <cell r="M1825" t="str">
            <v/>
          </cell>
          <cell r="N1825" t="str">
            <v/>
          </cell>
          <cell r="O1825" t="str">
            <v/>
          </cell>
          <cell r="P1825" t="str">
            <v/>
          </cell>
          <cell r="Q1825" t="str">
            <v/>
          </cell>
          <cell r="R1825" t="str">
            <v/>
          </cell>
          <cell r="S1825" t="str">
            <v/>
          </cell>
          <cell r="T1825" t="str">
            <v/>
          </cell>
          <cell r="U1825" t="str">
            <v/>
          </cell>
          <cell r="V1825" t="str">
            <v/>
          </cell>
          <cell r="W1825" t="str">
            <v/>
          </cell>
          <cell r="X1825" t="str">
            <v/>
          </cell>
          <cell r="Y1825" t="str">
            <v/>
          </cell>
          <cell r="Z1825" t="str">
            <v/>
          </cell>
          <cell r="AA1825" t="str">
            <v/>
          </cell>
          <cell r="AB1825" t="str">
            <v/>
          </cell>
          <cell r="AC1825" t="str">
            <v/>
          </cell>
          <cell r="AD1825" t="str">
            <v/>
          </cell>
          <cell r="AE1825" t="str">
            <v/>
          </cell>
          <cell r="AF1825" t="str">
            <v/>
          </cell>
          <cell r="AG1825" t="str">
            <v/>
          </cell>
          <cell r="AH1825" t="str">
            <v/>
          </cell>
        </row>
        <row r="1826">
          <cell r="A1826">
            <v>1812</v>
          </cell>
          <cell r="B1826" t="str">
            <v/>
          </cell>
          <cell r="C1826" t="str">
            <v/>
          </cell>
          <cell r="D1826" t="str">
            <v/>
          </cell>
          <cell r="E1826" t="str">
            <v/>
          </cell>
          <cell r="F1826" t="str">
            <v/>
          </cell>
          <cell r="G1826" t="str">
            <v/>
          </cell>
          <cell r="H1826" t="str">
            <v/>
          </cell>
          <cell r="J1826" t="str">
            <v>X313</v>
          </cell>
          <cell r="K1826" t="str">
            <v/>
          </cell>
          <cell r="M1826" t="str">
            <v/>
          </cell>
          <cell r="N1826" t="str">
            <v/>
          </cell>
          <cell r="O1826" t="str">
            <v/>
          </cell>
          <cell r="P1826" t="str">
            <v/>
          </cell>
          <cell r="Q1826" t="str">
            <v/>
          </cell>
          <cell r="R1826" t="str">
            <v/>
          </cell>
          <cell r="S1826" t="str">
            <v/>
          </cell>
          <cell r="T1826" t="str">
            <v/>
          </cell>
          <cell r="U1826" t="str">
            <v/>
          </cell>
          <cell r="V1826" t="str">
            <v/>
          </cell>
          <cell r="W1826" t="str">
            <v/>
          </cell>
          <cell r="X1826" t="str">
            <v/>
          </cell>
          <cell r="Y1826" t="str">
            <v/>
          </cell>
          <cell r="Z1826" t="str">
            <v/>
          </cell>
          <cell r="AA1826" t="str">
            <v/>
          </cell>
          <cell r="AB1826" t="str">
            <v/>
          </cell>
          <cell r="AC1826" t="str">
            <v/>
          </cell>
          <cell r="AD1826" t="str">
            <v/>
          </cell>
          <cell r="AE1826" t="str">
            <v/>
          </cell>
          <cell r="AF1826" t="str">
            <v/>
          </cell>
          <cell r="AG1826" t="str">
            <v/>
          </cell>
          <cell r="AH1826" t="str">
            <v/>
          </cell>
        </row>
        <row r="1827">
          <cell r="A1827">
            <v>1813</v>
          </cell>
          <cell r="B1827" t="str">
            <v/>
          </cell>
          <cell r="C1827" t="str">
            <v/>
          </cell>
          <cell r="D1827" t="str">
            <v/>
          </cell>
          <cell r="E1827" t="str">
            <v/>
          </cell>
          <cell r="F1827" t="str">
            <v/>
          </cell>
          <cell r="G1827" t="str">
            <v/>
          </cell>
          <cell r="H1827" t="str">
            <v/>
          </cell>
          <cell r="J1827" t="str">
            <v>X314</v>
          </cell>
          <cell r="K1827" t="str">
            <v/>
          </cell>
          <cell r="M1827" t="str">
            <v/>
          </cell>
          <cell r="N1827" t="str">
            <v/>
          </cell>
          <cell r="O1827" t="str">
            <v/>
          </cell>
          <cell r="P1827" t="str">
            <v/>
          </cell>
          <cell r="Q1827" t="str">
            <v/>
          </cell>
          <cell r="R1827" t="str">
            <v/>
          </cell>
          <cell r="S1827" t="str">
            <v/>
          </cell>
          <cell r="T1827" t="str">
            <v/>
          </cell>
          <cell r="U1827" t="str">
            <v/>
          </cell>
          <cell r="V1827" t="str">
            <v/>
          </cell>
          <cell r="W1827" t="str">
            <v/>
          </cell>
          <cell r="X1827" t="str">
            <v/>
          </cell>
          <cell r="Y1827" t="str">
            <v/>
          </cell>
          <cell r="Z1827" t="str">
            <v/>
          </cell>
          <cell r="AA1827" t="str">
            <v/>
          </cell>
          <cell r="AB1827" t="str">
            <v/>
          </cell>
          <cell r="AC1827" t="str">
            <v/>
          </cell>
          <cell r="AD1827" t="str">
            <v/>
          </cell>
          <cell r="AE1827" t="str">
            <v/>
          </cell>
          <cell r="AF1827" t="str">
            <v/>
          </cell>
          <cell r="AG1827" t="str">
            <v/>
          </cell>
          <cell r="AH1827" t="str">
            <v/>
          </cell>
        </row>
        <row r="1828">
          <cell r="A1828">
            <v>1814</v>
          </cell>
          <cell r="B1828" t="str">
            <v/>
          </cell>
          <cell r="C1828" t="str">
            <v/>
          </cell>
          <cell r="D1828" t="str">
            <v/>
          </cell>
          <cell r="E1828" t="str">
            <v/>
          </cell>
          <cell r="F1828" t="str">
            <v/>
          </cell>
          <cell r="G1828" t="str">
            <v/>
          </cell>
          <cell r="H1828" t="str">
            <v/>
          </cell>
          <cell r="J1828" t="str">
            <v>X315</v>
          </cell>
          <cell r="K1828" t="str">
            <v/>
          </cell>
          <cell r="M1828" t="str">
            <v/>
          </cell>
          <cell r="N1828" t="str">
            <v/>
          </cell>
          <cell r="O1828" t="str">
            <v/>
          </cell>
          <cell r="P1828" t="str">
            <v/>
          </cell>
          <cell r="Q1828" t="str">
            <v/>
          </cell>
          <cell r="R1828" t="str">
            <v/>
          </cell>
          <cell r="S1828" t="str">
            <v/>
          </cell>
          <cell r="T1828" t="str">
            <v/>
          </cell>
          <cell r="U1828" t="str">
            <v/>
          </cell>
          <cell r="V1828" t="str">
            <v/>
          </cell>
          <cell r="W1828" t="str">
            <v/>
          </cell>
          <cell r="X1828" t="str">
            <v/>
          </cell>
          <cell r="Y1828" t="str">
            <v/>
          </cell>
          <cell r="Z1828" t="str">
            <v/>
          </cell>
          <cell r="AA1828" t="str">
            <v/>
          </cell>
          <cell r="AB1828" t="str">
            <v/>
          </cell>
          <cell r="AC1828" t="str">
            <v/>
          </cell>
          <cell r="AD1828" t="str">
            <v/>
          </cell>
          <cell r="AE1828" t="str">
            <v/>
          </cell>
          <cell r="AF1828" t="str">
            <v/>
          </cell>
          <cell r="AG1828" t="str">
            <v/>
          </cell>
          <cell r="AH1828" t="str">
            <v/>
          </cell>
        </row>
        <row r="1829">
          <cell r="A1829">
            <v>1815</v>
          </cell>
          <cell r="B1829" t="str">
            <v/>
          </cell>
          <cell r="C1829" t="str">
            <v/>
          </cell>
          <cell r="D1829" t="str">
            <v/>
          </cell>
          <cell r="E1829" t="str">
            <v/>
          </cell>
          <cell r="F1829" t="str">
            <v/>
          </cell>
          <cell r="G1829" t="str">
            <v/>
          </cell>
          <cell r="H1829" t="str">
            <v/>
          </cell>
          <cell r="J1829" t="str">
            <v>X316</v>
          </cell>
          <cell r="K1829" t="str">
            <v/>
          </cell>
          <cell r="M1829" t="str">
            <v/>
          </cell>
          <cell r="N1829" t="str">
            <v/>
          </cell>
          <cell r="O1829" t="str">
            <v/>
          </cell>
          <cell r="P1829" t="str">
            <v/>
          </cell>
          <cell r="Q1829" t="str">
            <v/>
          </cell>
          <cell r="R1829" t="str">
            <v/>
          </cell>
          <cell r="S1829" t="str">
            <v/>
          </cell>
          <cell r="T1829" t="str">
            <v/>
          </cell>
          <cell r="U1829" t="str">
            <v/>
          </cell>
          <cell r="V1829" t="str">
            <v/>
          </cell>
          <cell r="W1829" t="str">
            <v/>
          </cell>
          <cell r="X1829" t="str">
            <v/>
          </cell>
          <cell r="Y1829" t="str">
            <v/>
          </cell>
          <cell r="Z1829" t="str">
            <v/>
          </cell>
          <cell r="AA1829" t="str">
            <v/>
          </cell>
          <cell r="AB1829" t="str">
            <v/>
          </cell>
          <cell r="AC1829" t="str">
            <v/>
          </cell>
          <cell r="AD1829" t="str">
            <v/>
          </cell>
          <cell r="AE1829" t="str">
            <v/>
          </cell>
          <cell r="AF1829" t="str">
            <v/>
          </cell>
          <cell r="AG1829" t="str">
            <v/>
          </cell>
          <cell r="AH1829" t="str">
            <v/>
          </cell>
        </row>
        <row r="1830">
          <cell r="A1830">
            <v>1816</v>
          </cell>
          <cell r="B1830" t="str">
            <v/>
          </cell>
          <cell r="C1830" t="str">
            <v/>
          </cell>
          <cell r="D1830" t="str">
            <v/>
          </cell>
          <cell r="E1830" t="str">
            <v/>
          </cell>
          <cell r="F1830" t="str">
            <v/>
          </cell>
          <cell r="G1830" t="str">
            <v/>
          </cell>
          <cell r="H1830" t="str">
            <v/>
          </cell>
          <cell r="J1830" t="str">
            <v>X317</v>
          </cell>
          <cell r="K1830" t="str">
            <v/>
          </cell>
          <cell r="M1830" t="str">
            <v/>
          </cell>
          <cell r="N1830" t="str">
            <v/>
          </cell>
          <cell r="O1830" t="str">
            <v/>
          </cell>
          <cell r="P1830" t="str">
            <v/>
          </cell>
          <cell r="Q1830" t="str">
            <v/>
          </cell>
          <cell r="R1830" t="str">
            <v/>
          </cell>
          <cell r="S1830" t="str">
            <v/>
          </cell>
          <cell r="T1830" t="str">
            <v/>
          </cell>
          <cell r="U1830" t="str">
            <v/>
          </cell>
          <cell r="V1830" t="str">
            <v/>
          </cell>
          <cell r="W1830" t="str">
            <v/>
          </cell>
          <cell r="X1830" t="str">
            <v/>
          </cell>
          <cell r="Y1830" t="str">
            <v/>
          </cell>
          <cell r="Z1830" t="str">
            <v/>
          </cell>
          <cell r="AA1830" t="str">
            <v/>
          </cell>
          <cell r="AB1830" t="str">
            <v/>
          </cell>
          <cell r="AC1830" t="str">
            <v/>
          </cell>
          <cell r="AD1830" t="str">
            <v/>
          </cell>
          <cell r="AE1830" t="str">
            <v/>
          </cell>
          <cell r="AF1830" t="str">
            <v/>
          </cell>
          <cell r="AG1830" t="str">
            <v/>
          </cell>
          <cell r="AH1830" t="str">
            <v/>
          </cell>
        </row>
        <row r="1831">
          <cell r="A1831">
            <v>1817</v>
          </cell>
          <cell r="B1831" t="str">
            <v/>
          </cell>
          <cell r="C1831" t="str">
            <v/>
          </cell>
          <cell r="D1831" t="str">
            <v/>
          </cell>
          <cell r="E1831" t="str">
            <v/>
          </cell>
          <cell r="F1831" t="str">
            <v/>
          </cell>
          <cell r="G1831" t="str">
            <v/>
          </cell>
          <cell r="H1831" t="str">
            <v/>
          </cell>
          <cell r="J1831" t="str">
            <v>X318</v>
          </cell>
          <cell r="K1831" t="str">
            <v/>
          </cell>
          <cell r="M1831" t="str">
            <v/>
          </cell>
          <cell r="N1831" t="str">
            <v/>
          </cell>
          <cell r="O1831" t="str">
            <v/>
          </cell>
          <cell r="P1831" t="str">
            <v/>
          </cell>
          <cell r="Q1831" t="str">
            <v/>
          </cell>
          <cell r="R1831" t="str">
            <v/>
          </cell>
          <cell r="S1831" t="str">
            <v/>
          </cell>
          <cell r="T1831" t="str">
            <v/>
          </cell>
          <cell r="U1831" t="str">
            <v/>
          </cell>
          <cell r="V1831" t="str">
            <v/>
          </cell>
          <cell r="W1831" t="str">
            <v/>
          </cell>
          <cell r="X1831" t="str">
            <v/>
          </cell>
          <cell r="Y1831" t="str">
            <v/>
          </cell>
          <cell r="Z1831" t="str">
            <v/>
          </cell>
          <cell r="AA1831" t="str">
            <v/>
          </cell>
          <cell r="AB1831" t="str">
            <v/>
          </cell>
          <cell r="AC1831" t="str">
            <v/>
          </cell>
          <cell r="AD1831" t="str">
            <v/>
          </cell>
          <cell r="AE1831" t="str">
            <v/>
          </cell>
          <cell r="AF1831" t="str">
            <v/>
          </cell>
          <cell r="AG1831" t="str">
            <v/>
          </cell>
          <cell r="AH1831" t="str">
            <v/>
          </cell>
        </row>
        <row r="1832">
          <cell r="A1832">
            <v>1818</v>
          </cell>
          <cell r="B1832" t="str">
            <v/>
          </cell>
          <cell r="C1832" t="str">
            <v/>
          </cell>
          <cell r="D1832" t="str">
            <v/>
          </cell>
          <cell r="E1832" t="str">
            <v/>
          </cell>
          <cell r="F1832" t="str">
            <v/>
          </cell>
          <cell r="G1832" t="str">
            <v/>
          </cell>
          <cell r="H1832" t="str">
            <v/>
          </cell>
          <cell r="J1832" t="str">
            <v>X319</v>
          </cell>
          <cell r="K1832" t="str">
            <v/>
          </cell>
          <cell r="M1832" t="str">
            <v/>
          </cell>
          <cell r="N1832" t="str">
            <v/>
          </cell>
          <cell r="O1832" t="str">
            <v/>
          </cell>
          <cell r="P1832" t="str">
            <v/>
          </cell>
          <cell r="Q1832" t="str">
            <v/>
          </cell>
          <cell r="R1832" t="str">
            <v/>
          </cell>
          <cell r="S1832" t="str">
            <v/>
          </cell>
          <cell r="T1832" t="str">
            <v/>
          </cell>
          <cell r="U1832" t="str">
            <v/>
          </cell>
          <cell r="V1832" t="str">
            <v/>
          </cell>
          <cell r="W1832" t="str">
            <v/>
          </cell>
          <cell r="X1832" t="str">
            <v/>
          </cell>
          <cell r="Y1832" t="str">
            <v/>
          </cell>
          <cell r="Z1832" t="str">
            <v/>
          </cell>
          <cell r="AA1832" t="str">
            <v/>
          </cell>
          <cell r="AB1832" t="str">
            <v/>
          </cell>
          <cell r="AC1832" t="str">
            <v/>
          </cell>
          <cell r="AD1832" t="str">
            <v/>
          </cell>
          <cell r="AE1832" t="str">
            <v/>
          </cell>
          <cell r="AF1832" t="str">
            <v/>
          </cell>
          <cell r="AG1832" t="str">
            <v/>
          </cell>
          <cell r="AH1832" t="str">
            <v/>
          </cell>
        </row>
        <row r="1833">
          <cell r="A1833">
            <v>1819</v>
          </cell>
          <cell r="B1833" t="str">
            <v/>
          </cell>
          <cell r="C1833" t="str">
            <v/>
          </cell>
          <cell r="D1833" t="str">
            <v/>
          </cell>
          <cell r="E1833" t="str">
            <v/>
          </cell>
          <cell r="F1833" t="str">
            <v/>
          </cell>
          <cell r="G1833" t="str">
            <v/>
          </cell>
          <cell r="H1833" t="str">
            <v/>
          </cell>
          <cell r="J1833" t="str">
            <v>X320</v>
          </cell>
          <cell r="K1833" t="str">
            <v/>
          </cell>
          <cell r="M1833" t="str">
            <v/>
          </cell>
          <cell r="N1833" t="str">
            <v/>
          </cell>
          <cell r="O1833" t="str">
            <v/>
          </cell>
          <cell r="P1833" t="str">
            <v/>
          </cell>
          <cell r="Q1833" t="str">
            <v/>
          </cell>
          <cell r="R1833" t="str">
            <v/>
          </cell>
          <cell r="S1833" t="str">
            <v/>
          </cell>
          <cell r="T1833" t="str">
            <v/>
          </cell>
          <cell r="U1833" t="str">
            <v/>
          </cell>
          <cell r="V1833" t="str">
            <v/>
          </cell>
          <cell r="W1833" t="str">
            <v/>
          </cell>
          <cell r="X1833" t="str">
            <v/>
          </cell>
          <cell r="Y1833" t="str">
            <v/>
          </cell>
          <cell r="Z1833" t="str">
            <v/>
          </cell>
          <cell r="AA1833" t="str">
            <v/>
          </cell>
          <cell r="AB1833" t="str">
            <v/>
          </cell>
          <cell r="AC1833" t="str">
            <v/>
          </cell>
          <cell r="AD1833" t="str">
            <v/>
          </cell>
          <cell r="AE1833" t="str">
            <v/>
          </cell>
          <cell r="AF1833" t="str">
            <v/>
          </cell>
          <cell r="AG1833" t="str">
            <v/>
          </cell>
          <cell r="AH1833" t="str">
            <v/>
          </cell>
        </row>
        <row r="1834">
          <cell r="A1834">
            <v>1820</v>
          </cell>
          <cell r="B1834" t="str">
            <v/>
          </cell>
          <cell r="C1834" t="str">
            <v/>
          </cell>
          <cell r="D1834" t="str">
            <v/>
          </cell>
          <cell r="E1834" t="str">
            <v/>
          </cell>
          <cell r="F1834" t="str">
            <v/>
          </cell>
          <cell r="G1834" t="str">
            <v/>
          </cell>
          <cell r="H1834" t="str">
            <v/>
          </cell>
          <cell r="J1834" t="str">
            <v>X321</v>
          </cell>
          <cell r="K1834" t="str">
            <v/>
          </cell>
          <cell r="M1834" t="str">
            <v/>
          </cell>
          <cell r="N1834" t="str">
            <v/>
          </cell>
          <cell r="O1834" t="str">
            <v/>
          </cell>
          <cell r="P1834" t="str">
            <v/>
          </cell>
          <cell r="Q1834" t="str">
            <v/>
          </cell>
          <cell r="R1834" t="str">
            <v/>
          </cell>
          <cell r="S1834" t="str">
            <v/>
          </cell>
          <cell r="T1834" t="str">
            <v/>
          </cell>
          <cell r="U1834" t="str">
            <v/>
          </cell>
          <cell r="V1834" t="str">
            <v/>
          </cell>
          <cell r="W1834" t="str">
            <v/>
          </cell>
          <cell r="X1834" t="str">
            <v/>
          </cell>
          <cell r="Y1834" t="str">
            <v/>
          </cell>
          <cell r="Z1834" t="str">
            <v/>
          </cell>
          <cell r="AA1834" t="str">
            <v/>
          </cell>
          <cell r="AB1834" t="str">
            <v/>
          </cell>
          <cell r="AC1834" t="str">
            <v/>
          </cell>
          <cell r="AD1834" t="str">
            <v/>
          </cell>
          <cell r="AE1834" t="str">
            <v/>
          </cell>
          <cell r="AF1834" t="str">
            <v/>
          </cell>
          <cell r="AG1834" t="str">
            <v/>
          </cell>
          <cell r="AH1834" t="str">
            <v/>
          </cell>
        </row>
        <row r="1835">
          <cell r="A1835">
            <v>1821</v>
          </cell>
          <cell r="B1835" t="str">
            <v/>
          </cell>
          <cell r="C1835" t="str">
            <v/>
          </cell>
          <cell r="D1835" t="str">
            <v/>
          </cell>
          <cell r="E1835" t="str">
            <v/>
          </cell>
          <cell r="F1835" t="str">
            <v/>
          </cell>
          <cell r="G1835" t="str">
            <v/>
          </cell>
          <cell r="H1835" t="str">
            <v/>
          </cell>
          <cell r="J1835" t="str">
            <v>X322</v>
          </cell>
          <cell r="K1835" t="str">
            <v/>
          </cell>
          <cell r="M1835" t="str">
            <v/>
          </cell>
          <cell r="N1835" t="str">
            <v/>
          </cell>
          <cell r="O1835" t="str">
            <v/>
          </cell>
          <cell r="P1835" t="str">
            <v/>
          </cell>
          <cell r="Q1835" t="str">
            <v/>
          </cell>
          <cell r="R1835" t="str">
            <v/>
          </cell>
          <cell r="S1835" t="str">
            <v/>
          </cell>
          <cell r="T1835" t="str">
            <v/>
          </cell>
          <cell r="U1835" t="str">
            <v/>
          </cell>
          <cell r="V1835" t="str">
            <v/>
          </cell>
          <cell r="W1835" t="str">
            <v/>
          </cell>
          <cell r="X1835" t="str">
            <v/>
          </cell>
          <cell r="Y1835" t="str">
            <v/>
          </cell>
          <cell r="Z1835" t="str">
            <v/>
          </cell>
          <cell r="AA1835" t="str">
            <v/>
          </cell>
          <cell r="AB1835" t="str">
            <v/>
          </cell>
          <cell r="AC1835" t="str">
            <v/>
          </cell>
          <cell r="AD1835" t="str">
            <v/>
          </cell>
          <cell r="AE1835" t="str">
            <v/>
          </cell>
          <cell r="AF1835" t="str">
            <v/>
          </cell>
          <cell r="AG1835" t="str">
            <v/>
          </cell>
          <cell r="AH1835" t="str">
            <v/>
          </cell>
        </row>
        <row r="1836">
          <cell r="A1836">
            <v>1822</v>
          </cell>
          <cell r="B1836" t="str">
            <v/>
          </cell>
          <cell r="C1836" t="str">
            <v/>
          </cell>
          <cell r="D1836" t="str">
            <v/>
          </cell>
          <cell r="E1836" t="str">
            <v/>
          </cell>
          <cell r="F1836" t="str">
            <v/>
          </cell>
          <cell r="G1836" t="str">
            <v/>
          </cell>
          <cell r="H1836" t="str">
            <v/>
          </cell>
          <cell r="J1836" t="str">
            <v>X323</v>
          </cell>
          <cell r="K1836" t="str">
            <v/>
          </cell>
          <cell r="M1836" t="str">
            <v/>
          </cell>
          <cell r="N1836" t="str">
            <v/>
          </cell>
          <cell r="O1836" t="str">
            <v/>
          </cell>
          <cell r="P1836" t="str">
            <v/>
          </cell>
          <cell r="Q1836" t="str">
            <v/>
          </cell>
          <cell r="R1836" t="str">
            <v/>
          </cell>
          <cell r="S1836" t="str">
            <v/>
          </cell>
          <cell r="T1836" t="str">
            <v/>
          </cell>
          <cell r="U1836" t="str">
            <v/>
          </cell>
          <cell r="V1836" t="str">
            <v/>
          </cell>
          <cell r="W1836" t="str">
            <v/>
          </cell>
          <cell r="X1836" t="str">
            <v/>
          </cell>
          <cell r="Y1836" t="str">
            <v/>
          </cell>
          <cell r="Z1836" t="str">
            <v/>
          </cell>
          <cell r="AA1836" t="str">
            <v/>
          </cell>
          <cell r="AB1836" t="str">
            <v/>
          </cell>
          <cell r="AC1836" t="str">
            <v/>
          </cell>
          <cell r="AD1836" t="str">
            <v/>
          </cell>
          <cell r="AE1836" t="str">
            <v/>
          </cell>
          <cell r="AF1836" t="str">
            <v/>
          </cell>
          <cell r="AG1836" t="str">
            <v/>
          </cell>
          <cell r="AH1836" t="str">
            <v/>
          </cell>
        </row>
        <row r="1837">
          <cell r="A1837">
            <v>1823</v>
          </cell>
          <cell r="B1837" t="str">
            <v/>
          </cell>
          <cell r="C1837" t="str">
            <v/>
          </cell>
          <cell r="D1837" t="str">
            <v/>
          </cell>
          <cell r="E1837" t="str">
            <v/>
          </cell>
          <cell r="F1837" t="str">
            <v/>
          </cell>
          <cell r="G1837" t="str">
            <v/>
          </cell>
          <cell r="H1837" t="str">
            <v/>
          </cell>
          <cell r="J1837" t="str">
            <v>X324</v>
          </cell>
          <cell r="K1837" t="str">
            <v/>
          </cell>
          <cell r="M1837" t="str">
            <v/>
          </cell>
          <cell r="N1837" t="str">
            <v/>
          </cell>
          <cell r="O1837" t="str">
            <v/>
          </cell>
          <cell r="P1837" t="str">
            <v/>
          </cell>
          <cell r="Q1837" t="str">
            <v/>
          </cell>
          <cell r="R1837" t="str">
            <v/>
          </cell>
          <cell r="S1837" t="str">
            <v/>
          </cell>
          <cell r="T1837" t="str">
            <v/>
          </cell>
          <cell r="U1837" t="str">
            <v/>
          </cell>
          <cell r="V1837" t="str">
            <v/>
          </cell>
          <cell r="W1837" t="str">
            <v/>
          </cell>
          <cell r="X1837" t="str">
            <v/>
          </cell>
          <cell r="Y1837" t="str">
            <v/>
          </cell>
          <cell r="Z1837" t="str">
            <v/>
          </cell>
          <cell r="AA1837" t="str">
            <v/>
          </cell>
          <cell r="AB1837" t="str">
            <v/>
          </cell>
          <cell r="AC1837" t="str">
            <v/>
          </cell>
          <cell r="AD1837" t="str">
            <v/>
          </cell>
          <cell r="AE1837" t="str">
            <v/>
          </cell>
          <cell r="AF1837" t="str">
            <v/>
          </cell>
          <cell r="AG1837" t="str">
            <v/>
          </cell>
          <cell r="AH1837" t="str">
            <v/>
          </cell>
        </row>
        <row r="1838">
          <cell r="A1838">
            <v>1824</v>
          </cell>
          <cell r="B1838" t="str">
            <v/>
          </cell>
          <cell r="C1838" t="str">
            <v/>
          </cell>
          <cell r="D1838" t="str">
            <v/>
          </cell>
          <cell r="E1838" t="str">
            <v/>
          </cell>
          <cell r="F1838" t="str">
            <v/>
          </cell>
          <cell r="G1838" t="str">
            <v/>
          </cell>
          <cell r="H1838" t="str">
            <v/>
          </cell>
          <cell r="J1838" t="str">
            <v>X325</v>
          </cell>
          <cell r="K1838" t="str">
            <v/>
          </cell>
          <cell r="M1838" t="str">
            <v/>
          </cell>
          <cell r="N1838" t="str">
            <v/>
          </cell>
          <cell r="O1838" t="str">
            <v/>
          </cell>
          <cell r="P1838" t="str">
            <v/>
          </cell>
          <cell r="Q1838" t="str">
            <v/>
          </cell>
          <cell r="R1838" t="str">
            <v/>
          </cell>
          <cell r="S1838" t="str">
            <v/>
          </cell>
          <cell r="T1838" t="str">
            <v/>
          </cell>
          <cell r="U1838" t="str">
            <v/>
          </cell>
          <cell r="V1838" t="str">
            <v/>
          </cell>
          <cell r="W1838" t="str">
            <v/>
          </cell>
          <cell r="X1838" t="str">
            <v/>
          </cell>
          <cell r="Y1838" t="str">
            <v/>
          </cell>
          <cell r="Z1838" t="str">
            <v/>
          </cell>
          <cell r="AA1838" t="str">
            <v/>
          </cell>
          <cell r="AB1838" t="str">
            <v/>
          </cell>
          <cell r="AC1838" t="str">
            <v/>
          </cell>
          <cell r="AD1838" t="str">
            <v/>
          </cell>
          <cell r="AE1838" t="str">
            <v/>
          </cell>
          <cell r="AF1838" t="str">
            <v/>
          </cell>
          <cell r="AG1838" t="str">
            <v/>
          </cell>
          <cell r="AH1838" t="str">
            <v/>
          </cell>
        </row>
        <row r="1839">
          <cell r="A1839">
            <v>1825</v>
          </cell>
          <cell r="B1839" t="str">
            <v/>
          </cell>
          <cell r="C1839" t="str">
            <v/>
          </cell>
          <cell r="D1839" t="str">
            <v/>
          </cell>
          <cell r="E1839" t="str">
            <v/>
          </cell>
          <cell r="F1839" t="str">
            <v/>
          </cell>
          <cell r="G1839" t="str">
            <v/>
          </cell>
          <cell r="H1839" t="str">
            <v/>
          </cell>
          <cell r="J1839" t="str">
            <v>X326</v>
          </cell>
          <cell r="K1839" t="str">
            <v/>
          </cell>
          <cell r="M1839" t="str">
            <v/>
          </cell>
          <cell r="N1839" t="str">
            <v/>
          </cell>
          <cell r="O1839" t="str">
            <v/>
          </cell>
          <cell r="P1839" t="str">
            <v/>
          </cell>
          <cell r="Q1839" t="str">
            <v/>
          </cell>
          <cell r="R1839" t="str">
            <v/>
          </cell>
          <cell r="S1839" t="str">
            <v/>
          </cell>
          <cell r="T1839" t="str">
            <v/>
          </cell>
          <cell r="U1839" t="str">
            <v/>
          </cell>
          <cell r="V1839" t="str">
            <v/>
          </cell>
          <cell r="W1839" t="str">
            <v/>
          </cell>
          <cell r="X1839" t="str">
            <v/>
          </cell>
          <cell r="Y1839" t="str">
            <v/>
          </cell>
          <cell r="Z1839" t="str">
            <v/>
          </cell>
          <cell r="AA1839" t="str">
            <v/>
          </cell>
          <cell r="AB1839" t="str">
            <v/>
          </cell>
          <cell r="AC1839" t="str">
            <v/>
          </cell>
          <cell r="AD1839" t="str">
            <v/>
          </cell>
          <cell r="AE1839" t="str">
            <v/>
          </cell>
          <cell r="AF1839" t="str">
            <v/>
          </cell>
          <cell r="AG1839" t="str">
            <v/>
          </cell>
          <cell r="AH1839" t="str">
            <v/>
          </cell>
        </row>
        <row r="1840">
          <cell r="A1840">
            <v>1826</v>
          </cell>
          <cell r="B1840" t="str">
            <v/>
          </cell>
          <cell r="C1840" t="str">
            <v/>
          </cell>
          <cell r="D1840" t="str">
            <v/>
          </cell>
          <cell r="E1840" t="str">
            <v/>
          </cell>
          <cell r="F1840" t="str">
            <v/>
          </cell>
          <cell r="G1840" t="str">
            <v/>
          </cell>
          <cell r="H1840" t="str">
            <v/>
          </cell>
          <cell r="J1840" t="str">
            <v>X327</v>
          </cell>
          <cell r="K1840" t="str">
            <v/>
          </cell>
          <cell r="M1840" t="str">
            <v/>
          </cell>
          <cell r="N1840" t="str">
            <v/>
          </cell>
          <cell r="O1840" t="str">
            <v/>
          </cell>
          <cell r="P1840" t="str">
            <v/>
          </cell>
          <cell r="Q1840" t="str">
            <v/>
          </cell>
          <cell r="R1840" t="str">
            <v/>
          </cell>
          <cell r="S1840" t="str">
            <v/>
          </cell>
          <cell r="T1840" t="str">
            <v/>
          </cell>
          <cell r="U1840" t="str">
            <v/>
          </cell>
          <cell r="V1840" t="str">
            <v/>
          </cell>
          <cell r="W1840" t="str">
            <v/>
          </cell>
          <cell r="X1840" t="str">
            <v/>
          </cell>
          <cell r="Y1840" t="str">
            <v/>
          </cell>
          <cell r="Z1840" t="str">
            <v/>
          </cell>
          <cell r="AA1840" t="str">
            <v/>
          </cell>
          <cell r="AB1840" t="str">
            <v/>
          </cell>
          <cell r="AC1840" t="str">
            <v/>
          </cell>
          <cell r="AD1840" t="str">
            <v/>
          </cell>
          <cell r="AE1840" t="str">
            <v/>
          </cell>
          <cell r="AF1840" t="str">
            <v/>
          </cell>
          <cell r="AG1840" t="str">
            <v/>
          </cell>
          <cell r="AH1840" t="str">
            <v/>
          </cell>
        </row>
        <row r="1841">
          <cell r="A1841">
            <v>1827</v>
          </cell>
          <cell r="B1841" t="str">
            <v/>
          </cell>
          <cell r="C1841" t="str">
            <v/>
          </cell>
          <cell r="D1841" t="str">
            <v/>
          </cell>
          <cell r="E1841" t="str">
            <v/>
          </cell>
          <cell r="F1841" t="str">
            <v/>
          </cell>
          <cell r="G1841" t="str">
            <v/>
          </cell>
          <cell r="H1841" t="str">
            <v/>
          </cell>
          <cell r="J1841" t="str">
            <v>X328</v>
          </cell>
          <cell r="K1841" t="str">
            <v/>
          </cell>
          <cell r="M1841" t="str">
            <v/>
          </cell>
          <cell r="N1841" t="str">
            <v/>
          </cell>
          <cell r="O1841" t="str">
            <v/>
          </cell>
          <cell r="P1841" t="str">
            <v/>
          </cell>
          <cell r="Q1841" t="str">
            <v/>
          </cell>
          <cell r="R1841" t="str">
            <v/>
          </cell>
          <cell r="S1841" t="str">
            <v/>
          </cell>
          <cell r="T1841" t="str">
            <v/>
          </cell>
          <cell r="U1841" t="str">
            <v/>
          </cell>
          <cell r="V1841" t="str">
            <v/>
          </cell>
          <cell r="W1841" t="str">
            <v/>
          </cell>
          <cell r="X1841" t="str">
            <v/>
          </cell>
          <cell r="Y1841" t="str">
            <v/>
          </cell>
          <cell r="Z1841" t="str">
            <v/>
          </cell>
          <cell r="AA1841" t="str">
            <v/>
          </cell>
          <cell r="AB1841" t="str">
            <v/>
          </cell>
          <cell r="AC1841" t="str">
            <v/>
          </cell>
          <cell r="AD1841" t="str">
            <v/>
          </cell>
          <cell r="AE1841" t="str">
            <v/>
          </cell>
          <cell r="AF1841" t="str">
            <v/>
          </cell>
          <cell r="AG1841" t="str">
            <v/>
          </cell>
          <cell r="AH1841" t="str">
            <v/>
          </cell>
        </row>
        <row r="1842">
          <cell r="A1842">
            <v>1828</v>
          </cell>
          <cell r="B1842" t="str">
            <v/>
          </cell>
          <cell r="C1842" t="str">
            <v/>
          </cell>
          <cell r="D1842" t="str">
            <v/>
          </cell>
          <cell r="E1842" t="str">
            <v/>
          </cell>
          <cell r="F1842" t="str">
            <v/>
          </cell>
          <cell r="G1842" t="str">
            <v/>
          </cell>
          <cell r="H1842" t="str">
            <v/>
          </cell>
          <cell r="J1842" t="str">
            <v>X329</v>
          </cell>
          <cell r="K1842" t="str">
            <v/>
          </cell>
          <cell r="M1842" t="str">
            <v/>
          </cell>
          <cell r="N1842" t="str">
            <v/>
          </cell>
          <cell r="O1842" t="str">
            <v/>
          </cell>
          <cell r="P1842" t="str">
            <v/>
          </cell>
          <cell r="Q1842" t="str">
            <v/>
          </cell>
          <cell r="R1842" t="str">
            <v/>
          </cell>
          <cell r="S1842" t="str">
            <v/>
          </cell>
          <cell r="T1842" t="str">
            <v/>
          </cell>
          <cell r="U1842" t="str">
            <v/>
          </cell>
          <cell r="V1842" t="str">
            <v/>
          </cell>
          <cell r="W1842" t="str">
            <v/>
          </cell>
          <cell r="X1842" t="str">
            <v/>
          </cell>
          <cell r="Y1842" t="str">
            <v/>
          </cell>
          <cell r="Z1842" t="str">
            <v/>
          </cell>
          <cell r="AA1842" t="str">
            <v/>
          </cell>
          <cell r="AB1842" t="str">
            <v/>
          </cell>
          <cell r="AC1842" t="str">
            <v/>
          </cell>
          <cell r="AD1842" t="str">
            <v/>
          </cell>
          <cell r="AE1842" t="str">
            <v/>
          </cell>
          <cell r="AF1842" t="str">
            <v/>
          </cell>
          <cell r="AG1842" t="str">
            <v/>
          </cell>
          <cell r="AH1842" t="str">
            <v/>
          </cell>
        </row>
        <row r="1843">
          <cell r="A1843">
            <v>1829</v>
          </cell>
          <cell r="B1843" t="str">
            <v/>
          </cell>
          <cell r="C1843" t="str">
            <v/>
          </cell>
          <cell r="D1843" t="str">
            <v/>
          </cell>
          <cell r="E1843" t="str">
            <v/>
          </cell>
          <cell r="F1843" t="str">
            <v/>
          </cell>
          <cell r="G1843" t="str">
            <v/>
          </cell>
          <cell r="H1843" t="str">
            <v/>
          </cell>
          <cell r="J1843" t="str">
            <v>X330</v>
          </cell>
          <cell r="K1843" t="str">
            <v/>
          </cell>
          <cell r="M1843" t="str">
            <v/>
          </cell>
          <cell r="N1843" t="str">
            <v/>
          </cell>
          <cell r="O1843" t="str">
            <v/>
          </cell>
          <cell r="P1843" t="str">
            <v/>
          </cell>
          <cell r="Q1843" t="str">
            <v/>
          </cell>
          <cell r="R1843" t="str">
            <v/>
          </cell>
          <cell r="S1843" t="str">
            <v/>
          </cell>
          <cell r="T1843" t="str">
            <v/>
          </cell>
          <cell r="U1843" t="str">
            <v/>
          </cell>
          <cell r="V1843" t="str">
            <v/>
          </cell>
          <cell r="W1843" t="str">
            <v/>
          </cell>
          <cell r="X1843" t="str">
            <v/>
          </cell>
          <cell r="Y1843" t="str">
            <v/>
          </cell>
          <cell r="Z1843" t="str">
            <v/>
          </cell>
          <cell r="AA1843" t="str">
            <v/>
          </cell>
          <cell r="AB1843" t="str">
            <v/>
          </cell>
          <cell r="AC1843" t="str">
            <v/>
          </cell>
          <cell r="AD1843" t="str">
            <v/>
          </cell>
          <cell r="AE1843" t="str">
            <v/>
          </cell>
          <cell r="AF1843" t="str">
            <v/>
          </cell>
          <cell r="AG1843" t="str">
            <v/>
          </cell>
          <cell r="AH1843" t="str">
            <v/>
          </cell>
        </row>
        <row r="1844">
          <cell r="A1844">
            <v>1830</v>
          </cell>
          <cell r="B1844" t="str">
            <v/>
          </cell>
          <cell r="C1844" t="str">
            <v/>
          </cell>
          <cell r="D1844" t="str">
            <v/>
          </cell>
          <cell r="E1844" t="str">
            <v/>
          </cell>
          <cell r="F1844" t="str">
            <v/>
          </cell>
          <cell r="G1844" t="str">
            <v/>
          </cell>
          <cell r="H1844" t="str">
            <v/>
          </cell>
          <cell r="J1844" t="str">
            <v>X331</v>
          </cell>
          <cell r="K1844" t="str">
            <v/>
          </cell>
          <cell r="M1844" t="str">
            <v/>
          </cell>
          <cell r="N1844" t="str">
            <v/>
          </cell>
          <cell r="O1844" t="str">
            <v/>
          </cell>
          <cell r="P1844" t="str">
            <v/>
          </cell>
          <cell r="Q1844" t="str">
            <v/>
          </cell>
          <cell r="R1844" t="str">
            <v/>
          </cell>
          <cell r="S1844" t="str">
            <v/>
          </cell>
          <cell r="T1844" t="str">
            <v/>
          </cell>
          <cell r="U1844" t="str">
            <v/>
          </cell>
          <cell r="V1844" t="str">
            <v/>
          </cell>
          <cell r="W1844" t="str">
            <v/>
          </cell>
          <cell r="X1844" t="str">
            <v/>
          </cell>
          <cell r="Y1844" t="str">
            <v/>
          </cell>
          <cell r="Z1844" t="str">
            <v/>
          </cell>
          <cell r="AA1844" t="str">
            <v/>
          </cell>
          <cell r="AB1844" t="str">
            <v/>
          </cell>
          <cell r="AC1844" t="str">
            <v/>
          </cell>
          <cell r="AD1844" t="str">
            <v/>
          </cell>
          <cell r="AE1844" t="str">
            <v/>
          </cell>
          <cell r="AF1844" t="str">
            <v/>
          </cell>
          <cell r="AG1844" t="str">
            <v/>
          </cell>
          <cell r="AH1844" t="str">
            <v/>
          </cell>
        </row>
        <row r="1845">
          <cell r="A1845">
            <v>1831</v>
          </cell>
          <cell r="B1845" t="str">
            <v/>
          </cell>
          <cell r="C1845" t="str">
            <v/>
          </cell>
          <cell r="D1845" t="str">
            <v/>
          </cell>
          <cell r="E1845" t="str">
            <v/>
          </cell>
          <cell r="F1845" t="str">
            <v/>
          </cell>
          <cell r="G1845" t="str">
            <v/>
          </cell>
          <cell r="H1845" t="str">
            <v/>
          </cell>
          <cell r="J1845" t="str">
            <v>X332</v>
          </cell>
          <cell r="K1845" t="str">
            <v/>
          </cell>
          <cell r="M1845" t="str">
            <v/>
          </cell>
          <cell r="N1845" t="str">
            <v/>
          </cell>
          <cell r="O1845" t="str">
            <v/>
          </cell>
          <cell r="P1845" t="str">
            <v/>
          </cell>
          <cell r="Q1845" t="str">
            <v/>
          </cell>
          <cell r="R1845" t="str">
            <v/>
          </cell>
          <cell r="S1845" t="str">
            <v/>
          </cell>
          <cell r="T1845" t="str">
            <v/>
          </cell>
          <cell r="U1845" t="str">
            <v/>
          </cell>
          <cell r="V1845" t="str">
            <v/>
          </cell>
          <cell r="W1845" t="str">
            <v/>
          </cell>
          <cell r="X1845" t="str">
            <v/>
          </cell>
          <cell r="Y1845" t="str">
            <v/>
          </cell>
          <cell r="Z1845" t="str">
            <v/>
          </cell>
          <cell r="AA1845" t="str">
            <v/>
          </cell>
          <cell r="AB1845" t="str">
            <v/>
          </cell>
          <cell r="AC1845" t="str">
            <v/>
          </cell>
          <cell r="AD1845" t="str">
            <v/>
          </cell>
          <cell r="AE1845" t="str">
            <v/>
          </cell>
          <cell r="AF1845" t="str">
            <v/>
          </cell>
          <cell r="AG1845" t="str">
            <v/>
          </cell>
          <cell r="AH1845" t="str">
            <v/>
          </cell>
        </row>
        <row r="1846">
          <cell r="A1846">
            <v>1832</v>
          </cell>
          <cell r="B1846" t="str">
            <v/>
          </cell>
          <cell r="C1846" t="str">
            <v/>
          </cell>
          <cell r="D1846" t="str">
            <v/>
          </cell>
          <cell r="E1846" t="str">
            <v/>
          </cell>
          <cell r="F1846" t="str">
            <v/>
          </cell>
          <cell r="G1846" t="str">
            <v/>
          </cell>
          <cell r="H1846" t="str">
            <v/>
          </cell>
          <cell r="J1846" t="str">
            <v>X333</v>
          </cell>
          <cell r="K1846" t="str">
            <v/>
          </cell>
          <cell r="M1846" t="str">
            <v/>
          </cell>
          <cell r="N1846" t="str">
            <v/>
          </cell>
          <cell r="O1846" t="str">
            <v/>
          </cell>
          <cell r="P1846" t="str">
            <v/>
          </cell>
          <cell r="Q1846" t="str">
            <v/>
          </cell>
          <cell r="R1846" t="str">
            <v/>
          </cell>
          <cell r="S1846" t="str">
            <v/>
          </cell>
          <cell r="T1846" t="str">
            <v/>
          </cell>
          <cell r="U1846" t="str">
            <v/>
          </cell>
          <cell r="V1846" t="str">
            <v/>
          </cell>
          <cell r="W1846" t="str">
            <v/>
          </cell>
          <cell r="X1846" t="str">
            <v/>
          </cell>
          <cell r="Y1846" t="str">
            <v/>
          </cell>
          <cell r="Z1846" t="str">
            <v/>
          </cell>
          <cell r="AA1846" t="str">
            <v/>
          </cell>
          <cell r="AB1846" t="str">
            <v/>
          </cell>
          <cell r="AC1846" t="str">
            <v/>
          </cell>
          <cell r="AD1846" t="str">
            <v/>
          </cell>
          <cell r="AE1846" t="str">
            <v/>
          </cell>
          <cell r="AF1846" t="str">
            <v/>
          </cell>
          <cell r="AG1846" t="str">
            <v/>
          </cell>
          <cell r="AH1846" t="str">
            <v/>
          </cell>
        </row>
        <row r="1847">
          <cell r="A1847">
            <v>1833</v>
          </cell>
          <cell r="B1847" t="str">
            <v/>
          </cell>
          <cell r="C1847" t="str">
            <v/>
          </cell>
          <cell r="D1847" t="str">
            <v/>
          </cell>
          <cell r="E1847" t="str">
            <v/>
          </cell>
          <cell r="F1847" t="str">
            <v/>
          </cell>
          <cell r="G1847" t="str">
            <v/>
          </cell>
          <cell r="H1847" t="str">
            <v/>
          </cell>
          <cell r="J1847" t="str">
            <v>X334</v>
          </cell>
          <cell r="K1847" t="str">
            <v/>
          </cell>
          <cell r="M1847" t="str">
            <v/>
          </cell>
          <cell r="N1847" t="str">
            <v/>
          </cell>
          <cell r="O1847" t="str">
            <v/>
          </cell>
          <cell r="P1847" t="str">
            <v/>
          </cell>
          <cell r="Q1847" t="str">
            <v/>
          </cell>
          <cell r="R1847" t="str">
            <v/>
          </cell>
          <cell r="S1847" t="str">
            <v/>
          </cell>
          <cell r="T1847" t="str">
            <v/>
          </cell>
          <cell r="U1847" t="str">
            <v/>
          </cell>
          <cell r="V1847" t="str">
            <v/>
          </cell>
          <cell r="W1847" t="str">
            <v/>
          </cell>
          <cell r="X1847" t="str">
            <v/>
          </cell>
          <cell r="Y1847" t="str">
            <v/>
          </cell>
          <cell r="Z1847" t="str">
            <v/>
          </cell>
          <cell r="AA1847" t="str">
            <v/>
          </cell>
          <cell r="AB1847" t="str">
            <v/>
          </cell>
          <cell r="AC1847" t="str">
            <v/>
          </cell>
          <cell r="AD1847" t="str">
            <v/>
          </cell>
          <cell r="AE1847" t="str">
            <v/>
          </cell>
          <cell r="AF1847" t="str">
            <v/>
          </cell>
          <cell r="AG1847" t="str">
            <v/>
          </cell>
          <cell r="AH1847" t="str">
            <v/>
          </cell>
        </row>
        <row r="1848">
          <cell r="A1848">
            <v>1834</v>
          </cell>
          <cell r="B1848" t="str">
            <v/>
          </cell>
          <cell r="C1848" t="str">
            <v/>
          </cell>
          <cell r="D1848" t="str">
            <v/>
          </cell>
          <cell r="E1848" t="str">
            <v/>
          </cell>
          <cell r="F1848" t="str">
            <v/>
          </cell>
          <cell r="G1848" t="str">
            <v/>
          </cell>
          <cell r="H1848" t="str">
            <v/>
          </cell>
          <cell r="J1848" t="str">
            <v>X335</v>
          </cell>
          <cell r="K1848" t="str">
            <v/>
          </cell>
          <cell r="M1848" t="str">
            <v/>
          </cell>
          <cell r="N1848" t="str">
            <v/>
          </cell>
          <cell r="O1848" t="str">
            <v/>
          </cell>
          <cell r="P1848" t="str">
            <v/>
          </cell>
          <cell r="Q1848" t="str">
            <v/>
          </cell>
          <cell r="R1848" t="str">
            <v/>
          </cell>
          <cell r="S1848" t="str">
            <v/>
          </cell>
          <cell r="T1848" t="str">
            <v/>
          </cell>
          <cell r="U1848" t="str">
            <v/>
          </cell>
          <cell r="V1848" t="str">
            <v/>
          </cell>
          <cell r="W1848" t="str">
            <v/>
          </cell>
          <cell r="X1848" t="str">
            <v/>
          </cell>
          <cell r="Y1848" t="str">
            <v/>
          </cell>
          <cell r="Z1848" t="str">
            <v/>
          </cell>
          <cell r="AA1848" t="str">
            <v/>
          </cell>
          <cell r="AB1848" t="str">
            <v/>
          </cell>
          <cell r="AC1848" t="str">
            <v/>
          </cell>
          <cell r="AD1848" t="str">
            <v/>
          </cell>
          <cell r="AE1848" t="str">
            <v/>
          </cell>
          <cell r="AF1848" t="str">
            <v/>
          </cell>
          <cell r="AG1848" t="str">
            <v/>
          </cell>
          <cell r="AH1848" t="str">
            <v/>
          </cell>
        </row>
        <row r="1849">
          <cell r="A1849">
            <v>1835</v>
          </cell>
          <cell r="B1849" t="str">
            <v/>
          </cell>
          <cell r="C1849" t="str">
            <v/>
          </cell>
          <cell r="D1849" t="str">
            <v/>
          </cell>
          <cell r="E1849" t="str">
            <v/>
          </cell>
          <cell r="F1849" t="str">
            <v/>
          </cell>
          <cell r="G1849" t="str">
            <v/>
          </cell>
          <cell r="H1849" t="str">
            <v/>
          </cell>
          <cell r="J1849" t="str">
            <v>X336</v>
          </cell>
          <cell r="K1849" t="str">
            <v/>
          </cell>
          <cell r="M1849" t="str">
            <v/>
          </cell>
          <cell r="N1849" t="str">
            <v/>
          </cell>
          <cell r="O1849" t="str">
            <v/>
          </cell>
          <cell r="P1849" t="str">
            <v/>
          </cell>
          <cell r="Q1849" t="str">
            <v/>
          </cell>
          <cell r="R1849" t="str">
            <v/>
          </cell>
          <cell r="S1849" t="str">
            <v/>
          </cell>
          <cell r="T1849" t="str">
            <v/>
          </cell>
          <cell r="U1849" t="str">
            <v/>
          </cell>
          <cell r="V1849" t="str">
            <v/>
          </cell>
          <cell r="W1849" t="str">
            <v/>
          </cell>
          <cell r="X1849" t="str">
            <v/>
          </cell>
          <cell r="Y1849" t="str">
            <v/>
          </cell>
          <cell r="Z1849" t="str">
            <v/>
          </cell>
          <cell r="AA1849" t="str">
            <v/>
          </cell>
          <cell r="AB1849" t="str">
            <v/>
          </cell>
          <cell r="AC1849" t="str">
            <v/>
          </cell>
          <cell r="AD1849" t="str">
            <v/>
          </cell>
          <cell r="AE1849" t="str">
            <v/>
          </cell>
          <cell r="AF1849" t="str">
            <v/>
          </cell>
          <cell r="AG1849" t="str">
            <v/>
          </cell>
          <cell r="AH1849" t="str">
            <v/>
          </cell>
        </row>
        <row r="1850">
          <cell r="A1850">
            <v>1836</v>
          </cell>
          <cell r="B1850" t="str">
            <v/>
          </cell>
          <cell r="C1850" t="str">
            <v/>
          </cell>
          <cell r="D1850" t="str">
            <v/>
          </cell>
          <cell r="E1850" t="str">
            <v/>
          </cell>
          <cell r="F1850" t="str">
            <v/>
          </cell>
          <cell r="G1850" t="str">
            <v/>
          </cell>
          <cell r="H1850" t="str">
            <v/>
          </cell>
          <cell r="J1850" t="str">
            <v>X337</v>
          </cell>
          <cell r="K1850" t="str">
            <v/>
          </cell>
          <cell r="M1850" t="str">
            <v/>
          </cell>
          <cell r="N1850" t="str">
            <v/>
          </cell>
          <cell r="O1850" t="str">
            <v/>
          </cell>
          <cell r="P1850" t="str">
            <v/>
          </cell>
          <cell r="Q1850" t="str">
            <v/>
          </cell>
          <cell r="R1850" t="str">
            <v/>
          </cell>
          <cell r="S1850" t="str">
            <v/>
          </cell>
          <cell r="T1850" t="str">
            <v/>
          </cell>
          <cell r="U1850" t="str">
            <v/>
          </cell>
          <cell r="V1850" t="str">
            <v/>
          </cell>
          <cell r="W1850" t="str">
            <v/>
          </cell>
          <cell r="X1850" t="str">
            <v/>
          </cell>
          <cell r="Y1850" t="str">
            <v/>
          </cell>
          <cell r="Z1850" t="str">
            <v/>
          </cell>
          <cell r="AA1850" t="str">
            <v/>
          </cell>
          <cell r="AB1850" t="str">
            <v/>
          </cell>
          <cell r="AC1850" t="str">
            <v/>
          </cell>
          <cell r="AD1850" t="str">
            <v/>
          </cell>
          <cell r="AE1850" t="str">
            <v/>
          </cell>
          <cell r="AF1850" t="str">
            <v/>
          </cell>
          <cell r="AG1850" t="str">
            <v/>
          </cell>
          <cell r="AH1850" t="str">
            <v/>
          </cell>
        </row>
        <row r="1851">
          <cell r="A1851">
            <v>1837</v>
          </cell>
          <cell r="B1851" t="str">
            <v/>
          </cell>
          <cell r="C1851" t="str">
            <v/>
          </cell>
          <cell r="D1851" t="str">
            <v/>
          </cell>
          <cell r="E1851" t="str">
            <v/>
          </cell>
          <cell r="F1851" t="str">
            <v/>
          </cell>
          <cell r="G1851" t="str">
            <v/>
          </cell>
          <cell r="H1851" t="str">
            <v/>
          </cell>
          <cell r="J1851" t="str">
            <v>X338</v>
          </cell>
          <cell r="K1851" t="str">
            <v/>
          </cell>
          <cell r="M1851" t="str">
            <v/>
          </cell>
          <cell r="N1851" t="str">
            <v/>
          </cell>
          <cell r="O1851" t="str">
            <v/>
          </cell>
          <cell r="P1851" t="str">
            <v/>
          </cell>
          <cell r="Q1851" t="str">
            <v/>
          </cell>
          <cell r="R1851" t="str">
            <v/>
          </cell>
          <cell r="S1851" t="str">
            <v/>
          </cell>
          <cell r="T1851" t="str">
            <v/>
          </cell>
          <cell r="U1851" t="str">
            <v/>
          </cell>
          <cell r="V1851" t="str">
            <v/>
          </cell>
          <cell r="W1851" t="str">
            <v/>
          </cell>
          <cell r="X1851" t="str">
            <v/>
          </cell>
          <cell r="Y1851" t="str">
            <v/>
          </cell>
          <cell r="Z1851" t="str">
            <v/>
          </cell>
          <cell r="AA1851" t="str">
            <v/>
          </cell>
          <cell r="AB1851" t="str">
            <v/>
          </cell>
          <cell r="AC1851" t="str">
            <v/>
          </cell>
          <cell r="AD1851" t="str">
            <v/>
          </cell>
          <cell r="AE1851" t="str">
            <v/>
          </cell>
          <cell r="AF1851" t="str">
            <v/>
          </cell>
          <cell r="AG1851" t="str">
            <v/>
          </cell>
          <cell r="AH1851" t="str">
            <v/>
          </cell>
        </row>
        <row r="1852">
          <cell r="A1852">
            <v>1838</v>
          </cell>
          <cell r="B1852" t="str">
            <v/>
          </cell>
          <cell r="C1852" t="str">
            <v/>
          </cell>
          <cell r="D1852" t="str">
            <v/>
          </cell>
          <cell r="E1852" t="str">
            <v/>
          </cell>
          <cell r="F1852" t="str">
            <v/>
          </cell>
          <cell r="G1852" t="str">
            <v/>
          </cell>
          <cell r="H1852" t="str">
            <v/>
          </cell>
          <cell r="J1852" t="str">
            <v>X339</v>
          </cell>
          <cell r="K1852" t="str">
            <v/>
          </cell>
          <cell r="M1852" t="str">
            <v/>
          </cell>
          <cell r="N1852" t="str">
            <v/>
          </cell>
          <cell r="O1852" t="str">
            <v/>
          </cell>
          <cell r="P1852" t="str">
            <v/>
          </cell>
          <cell r="Q1852" t="str">
            <v/>
          </cell>
          <cell r="R1852" t="str">
            <v/>
          </cell>
          <cell r="S1852" t="str">
            <v/>
          </cell>
          <cell r="T1852" t="str">
            <v/>
          </cell>
          <cell r="U1852" t="str">
            <v/>
          </cell>
          <cell r="V1852" t="str">
            <v/>
          </cell>
          <cell r="W1852" t="str">
            <v/>
          </cell>
          <cell r="X1852" t="str">
            <v/>
          </cell>
          <cell r="Y1852" t="str">
            <v/>
          </cell>
          <cell r="Z1852" t="str">
            <v/>
          </cell>
          <cell r="AA1852" t="str">
            <v/>
          </cell>
          <cell r="AB1852" t="str">
            <v/>
          </cell>
          <cell r="AC1852" t="str">
            <v/>
          </cell>
          <cell r="AD1852" t="str">
            <v/>
          </cell>
          <cell r="AE1852" t="str">
            <v/>
          </cell>
          <cell r="AF1852" t="str">
            <v/>
          </cell>
          <cell r="AG1852" t="str">
            <v/>
          </cell>
          <cell r="AH1852" t="str">
            <v/>
          </cell>
        </row>
        <row r="1853">
          <cell r="A1853">
            <v>1839</v>
          </cell>
          <cell r="B1853" t="str">
            <v/>
          </cell>
          <cell r="C1853" t="str">
            <v/>
          </cell>
          <cell r="D1853" t="str">
            <v/>
          </cell>
          <cell r="E1853" t="str">
            <v/>
          </cell>
          <cell r="F1853" t="str">
            <v/>
          </cell>
          <cell r="G1853" t="str">
            <v/>
          </cell>
          <cell r="H1853" t="str">
            <v/>
          </cell>
          <cell r="J1853" t="str">
            <v>X340</v>
          </cell>
          <cell r="K1853" t="str">
            <v/>
          </cell>
          <cell r="M1853" t="str">
            <v/>
          </cell>
          <cell r="N1853" t="str">
            <v/>
          </cell>
          <cell r="O1853" t="str">
            <v/>
          </cell>
          <cell r="P1853" t="str">
            <v/>
          </cell>
          <cell r="Q1853" t="str">
            <v/>
          </cell>
          <cell r="R1853" t="str">
            <v/>
          </cell>
          <cell r="S1853" t="str">
            <v/>
          </cell>
          <cell r="T1853" t="str">
            <v/>
          </cell>
          <cell r="U1853" t="str">
            <v/>
          </cell>
          <cell r="V1853" t="str">
            <v/>
          </cell>
          <cell r="W1853" t="str">
            <v/>
          </cell>
          <cell r="X1853" t="str">
            <v/>
          </cell>
          <cell r="Y1853" t="str">
            <v/>
          </cell>
          <cell r="Z1853" t="str">
            <v/>
          </cell>
          <cell r="AA1853" t="str">
            <v/>
          </cell>
          <cell r="AB1853" t="str">
            <v/>
          </cell>
          <cell r="AC1853" t="str">
            <v/>
          </cell>
          <cell r="AD1853" t="str">
            <v/>
          </cell>
          <cell r="AE1853" t="str">
            <v/>
          </cell>
          <cell r="AF1853" t="str">
            <v/>
          </cell>
          <cell r="AG1853" t="str">
            <v/>
          </cell>
          <cell r="AH1853" t="str">
            <v/>
          </cell>
        </row>
        <row r="1854">
          <cell r="A1854">
            <v>1840</v>
          </cell>
          <cell r="B1854" t="str">
            <v/>
          </cell>
          <cell r="C1854" t="str">
            <v/>
          </cell>
          <cell r="D1854" t="str">
            <v/>
          </cell>
          <cell r="E1854" t="str">
            <v/>
          </cell>
          <cell r="F1854" t="str">
            <v/>
          </cell>
          <cell r="G1854" t="str">
            <v/>
          </cell>
          <cell r="H1854" t="str">
            <v/>
          </cell>
          <cell r="J1854" t="str">
            <v>X341</v>
          </cell>
          <cell r="K1854" t="str">
            <v/>
          </cell>
          <cell r="M1854" t="str">
            <v/>
          </cell>
          <cell r="N1854" t="str">
            <v/>
          </cell>
          <cell r="O1854" t="str">
            <v/>
          </cell>
          <cell r="P1854" t="str">
            <v/>
          </cell>
          <cell r="Q1854" t="str">
            <v/>
          </cell>
          <cell r="R1854" t="str">
            <v/>
          </cell>
          <cell r="S1854" t="str">
            <v/>
          </cell>
          <cell r="T1854" t="str">
            <v/>
          </cell>
          <cell r="U1854" t="str">
            <v/>
          </cell>
          <cell r="V1854" t="str">
            <v/>
          </cell>
          <cell r="W1854" t="str">
            <v/>
          </cell>
          <cell r="X1854" t="str">
            <v/>
          </cell>
          <cell r="Y1854" t="str">
            <v/>
          </cell>
          <cell r="Z1854" t="str">
            <v/>
          </cell>
          <cell r="AA1854" t="str">
            <v/>
          </cell>
          <cell r="AB1854" t="str">
            <v/>
          </cell>
          <cell r="AC1854" t="str">
            <v/>
          </cell>
          <cell r="AD1854" t="str">
            <v/>
          </cell>
          <cell r="AE1854" t="str">
            <v/>
          </cell>
          <cell r="AF1854" t="str">
            <v/>
          </cell>
          <cell r="AG1854" t="str">
            <v/>
          </cell>
          <cell r="AH1854" t="str">
            <v/>
          </cell>
        </row>
        <row r="1855">
          <cell r="A1855">
            <v>1841</v>
          </cell>
          <cell r="B1855" t="str">
            <v/>
          </cell>
          <cell r="C1855" t="str">
            <v/>
          </cell>
          <cell r="D1855" t="str">
            <v/>
          </cell>
          <cell r="E1855" t="str">
            <v/>
          </cell>
          <cell r="F1855" t="str">
            <v/>
          </cell>
          <cell r="G1855" t="str">
            <v/>
          </cell>
          <cell r="H1855" t="str">
            <v/>
          </cell>
          <cell r="J1855" t="str">
            <v>X342</v>
          </cell>
          <cell r="K1855" t="str">
            <v/>
          </cell>
          <cell r="M1855" t="str">
            <v/>
          </cell>
          <cell r="N1855" t="str">
            <v/>
          </cell>
          <cell r="O1855" t="str">
            <v/>
          </cell>
          <cell r="P1855" t="str">
            <v/>
          </cell>
          <cell r="Q1855" t="str">
            <v/>
          </cell>
          <cell r="R1855" t="str">
            <v/>
          </cell>
          <cell r="S1855" t="str">
            <v/>
          </cell>
          <cell r="T1855" t="str">
            <v/>
          </cell>
          <cell r="U1855" t="str">
            <v/>
          </cell>
          <cell r="V1855" t="str">
            <v/>
          </cell>
          <cell r="W1855" t="str">
            <v/>
          </cell>
          <cell r="X1855" t="str">
            <v/>
          </cell>
          <cell r="Y1855" t="str">
            <v/>
          </cell>
          <cell r="Z1855" t="str">
            <v/>
          </cell>
          <cell r="AA1855" t="str">
            <v/>
          </cell>
          <cell r="AB1855" t="str">
            <v/>
          </cell>
          <cell r="AC1855" t="str">
            <v/>
          </cell>
          <cell r="AD1855" t="str">
            <v/>
          </cell>
          <cell r="AE1855" t="str">
            <v/>
          </cell>
          <cell r="AF1855" t="str">
            <v/>
          </cell>
          <cell r="AG1855" t="str">
            <v/>
          </cell>
          <cell r="AH1855" t="str">
            <v/>
          </cell>
        </row>
        <row r="1856">
          <cell r="A1856">
            <v>1842</v>
          </cell>
          <cell r="B1856" t="str">
            <v/>
          </cell>
          <cell r="C1856" t="str">
            <v/>
          </cell>
          <cell r="D1856" t="str">
            <v/>
          </cell>
          <cell r="E1856" t="str">
            <v/>
          </cell>
          <cell r="F1856" t="str">
            <v/>
          </cell>
          <cell r="G1856" t="str">
            <v/>
          </cell>
          <cell r="H1856" t="str">
            <v/>
          </cell>
          <cell r="J1856" t="str">
            <v>X343</v>
          </cell>
          <cell r="K1856" t="str">
            <v/>
          </cell>
          <cell r="M1856" t="str">
            <v/>
          </cell>
          <cell r="N1856" t="str">
            <v/>
          </cell>
          <cell r="O1856" t="str">
            <v/>
          </cell>
          <cell r="P1856" t="str">
            <v/>
          </cell>
          <cell r="Q1856" t="str">
            <v/>
          </cell>
          <cell r="R1856" t="str">
            <v/>
          </cell>
          <cell r="S1856" t="str">
            <v/>
          </cell>
          <cell r="T1856" t="str">
            <v/>
          </cell>
          <cell r="U1856" t="str">
            <v/>
          </cell>
          <cell r="V1856" t="str">
            <v/>
          </cell>
          <cell r="W1856" t="str">
            <v/>
          </cell>
          <cell r="X1856" t="str">
            <v/>
          </cell>
          <cell r="Y1856" t="str">
            <v/>
          </cell>
          <cell r="Z1856" t="str">
            <v/>
          </cell>
          <cell r="AA1856" t="str">
            <v/>
          </cell>
          <cell r="AB1856" t="str">
            <v/>
          </cell>
          <cell r="AC1856" t="str">
            <v/>
          </cell>
          <cell r="AD1856" t="str">
            <v/>
          </cell>
          <cell r="AE1856" t="str">
            <v/>
          </cell>
          <cell r="AF1856" t="str">
            <v/>
          </cell>
          <cell r="AG1856" t="str">
            <v/>
          </cell>
          <cell r="AH1856" t="str">
            <v/>
          </cell>
        </row>
        <row r="1857">
          <cell r="A1857">
            <v>1843</v>
          </cell>
          <cell r="B1857" t="str">
            <v/>
          </cell>
          <cell r="C1857" t="str">
            <v/>
          </cell>
          <cell r="D1857" t="str">
            <v/>
          </cell>
          <cell r="E1857" t="str">
            <v/>
          </cell>
          <cell r="F1857" t="str">
            <v/>
          </cell>
          <cell r="G1857" t="str">
            <v/>
          </cell>
          <cell r="H1857" t="str">
            <v/>
          </cell>
          <cell r="J1857" t="str">
            <v>X344</v>
          </cell>
          <cell r="K1857" t="str">
            <v/>
          </cell>
          <cell r="M1857" t="str">
            <v/>
          </cell>
          <cell r="N1857" t="str">
            <v/>
          </cell>
          <cell r="O1857" t="str">
            <v/>
          </cell>
          <cell r="P1857" t="str">
            <v/>
          </cell>
          <cell r="Q1857" t="str">
            <v/>
          </cell>
          <cell r="R1857" t="str">
            <v/>
          </cell>
          <cell r="S1857" t="str">
            <v/>
          </cell>
          <cell r="T1857" t="str">
            <v/>
          </cell>
          <cell r="U1857" t="str">
            <v/>
          </cell>
          <cell r="V1857" t="str">
            <v/>
          </cell>
          <cell r="W1857" t="str">
            <v/>
          </cell>
          <cell r="X1857" t="str">
            <v/>
          </cell>
          <cell r="Y1857" t="str">
            <v/>
          </cell>
          <cell r="Z1857" t="str">
            <v/>
          </cell>
          <cell r="AA1857" t="str">
            <v/>
          </cell>
          <cell r="AB1857" t="str">
            <v/>
          </cell>
          <cell r="AC1857" t="str">
            <v/>
          </cell>
          <cell r="AD1857" t="str">
            <v/>
          </cell>
          <cell r="AE1857" t="str">
            <v/>
          </cell>
          <cell r="AF1857" t="str">
            <v/>
          </cell>
          <cell r="AG1857" t="str">
            <v/>
          </cell>
          <cell r="AH1857" t="str">
            <v/>
          </cell>
        </row>
        <row r="1858">
          <cell r="A1858">
            <v>1844</v>
          </cell>
          <cell r="B1858" t="str">
            <v/>
          </cell>
          <cell r="C1858" t="str">
            <v/>
          </cell>
          <cell r="D1858" t="str">
            <v/>
          </cell>
          <cell r="E1858" t="str">
            <v/>
          </cell>
          <cell r="F1858" t="str">
            <v/>
          </cell>
          <cell r="G1858" t="str">
            <v/>
          </cell>
          <cell r="H1858" t="str">
            <v/>
          </cell>
          <cell r="J1858" t="str">
            <v>X345</v>
          </cell>
          <cell r="K1858" t="str">
            <v/>
          </cell>
          <cell r="M1858" t="str">
            <v/>
          </cell>
          <cell r="N1858" t="str">
            <v/>
          </cell>
          <cell r="O1858" t="str">
            <v/>
          </cell>
          <cell r="P1858" t="str">
            <v/>
          </cell>
          <cell r="Q1858" t="str">
            <v/>
          </cell>
          <cell r="R1858" t="str">
            <v/>
          </cell>
          <cell r="S1858" t="str">
            <v/>
          </cell>
          <cell r="T1858" t="str">
            <v/>
          </cell>
          <cell r="U1858" t="str">
            <v/>
          </cell>
          <cell r="V1858" t="str">
            <v/>
          </cell>
          <cell r="W1858" t="str">
            <v/>
          </cell>
          <cell r="X1858" t="str">
            <v/>
          </cell>
          <cell r="Y1858" t="str">
            <v/>
          </cell>
          <cell r="Z1858" t="str">
            <v/>
          </cell>
          <cell r="AA1858" t="str">
            <v/>
          </cell>
          <cell r="AB1858" t="str">
            <v/>
          </cell>
          <cell r="AC1858" t="str">
            <v/>
          </cell>
          <cell r="AD1858" t="str">
            <v/>
          </cell>
          <cell r="AE1858" t="str">
            <v/>
          </cell>
          <cell r="AF1858" t="str">
            <v/>
          </cell>
          <cell r="AG1858" t="str">
            <v/>
          </cell>
          <cell r="AH1858" t="str">
            <v/>
          </cell>
        </row>
        <row r="1859">
          <cell r="A1859">
            <v>1845</v>
          </cell>
          <cell r="B1859" t="str">
            <v/>
          </cell>
          <cell r="C1859" t="str">
            <v/>
          </cell>
          <cell r="D1859" t="str">
            <v/>
          </cell>
          <cell r="E1859" t="str">
            <v/>
          </cell>
          <cell r="F1859" t="str">
            <v/>
          </cell>
          <cell r="G1859" t="str">
            <v/>
          </cell>
          <cell r="H1859" t="str">
            <v/>
          </cell>
          <cell r="J1859" t="str">
            <v>X346</v>
          </cell>
          <cell r="K1859" t="str">
            <v/>
          </cell>
          <cell r="M1859" t="str">
            <v/>
          </cell>
          <cell r="N1859" t="str">
            <v/>
          </cell>
          <cell r="O1859" t="str">
            <v/>
          </cell>
          <cell r="P1859" t="str">
            <v/>
          </cell>
          <cell r="Q1859" t="str">
            <v/>
          </cell>
          <cell r="R1859" t="str">
            <v/>
          </cell>
          <cell r="S1859" t="str">
            <v/>
          </cell>
          <cell r="T1859" t="str">
            <v/>
          </cell>
          <cell r="U1859" t="str">
            <v/>
          </cell>
          <cell r="V1859" t="str">
            <v/>
          </cell>
          <cell r="W1859" t="str">
            <v/>
          </cell>
          <cell r="X1859" t="str">
            <v/>
          </cell>
          <cell r="Y1859" t="str">
            <v/>
          </cell>
          <cell r="Z1859" t="str">
            <v/>
          </cell>
          <cell r="AA1859" t="str">
            <v/>
          </cell>
          <cell r="AB1859" t="str">
            <v/>
          </cell>
          <cell r="AC1859" t="str">
            <v/>
          </cell>
          <cell r="AD1859" t="str">
            <v/>
          </cell>
          <cell r="AE1859" t="str">
            <v/>
          </cell>
          <cell r="AF1859" t="str">
            <v/>
          </cell>
          <cell r="AG1859" t="str">
            <v/>
          </cell>
          <cell r="AH1859" t="str">
            <v/>
          </cell>
        </row>
        <row r="1860">
          <cell r="A1860">
            <v>1846</v>
          </cell>
          <cell r="B1860" t="str">
            <v/>
          </cell>
          <cell r="C1860" t="str">
            <v/>
          </cell>
          <cell r="D1860" t="str">
            <v/>
          </cell>
          <cell r="E1860" t="str">
            <v/>
          </cell>
          <cell r="F1860" t="str">
            <v/>
          </cell>
          <cell r="G1860" t="str">
            <v/>
          </cell>
          <cell r="H1860" t="str">
            <v/>
          </cell>
          <cell r="J1860" t="str">
            <v>X347</v>
          </cell>
          <cell r="K1860" t="str">
            <v/>
          </cell>
          <cell r="M1860" t="str">
            <v/>
          </cell>
          <cell r="N1860" t="str">
            <v/>
          </cell>
          <cell r="O1860" t="str">
            <v/>
          </cell>
          <cell r="P1860" t="str">
            <v/>
          </cell>
          <cell r="Q1860" t="str">
            <v/>
          </cell>
          <cell r="R1860" t="str">
            <v/>
          </cell>
          <cell r="S1860" t="str">
            <v/>
          </cell>
          <cell r="T1860" t="str">
            <v/>
          </cell>
          <cell r="U1860" t="str">
            <v/>
          </cell>
          <cell r="V1860" t="str">
            <v/>
          </cell>
          <cell r="W1860" t="str">
            <v/>
          </cell>
          <cell r="X1860" t="str">
            <v/>
          </cell>
          <cell r="Y1860" t="str">
            <v/>
          </cell>
          <cell r="Z1860" t="str">
            <v/>
          </cell>
          <cell r="AA1860" t="str">
            <v/>
          </cell>
          <cell r="AB1860" t="str">
            <v/>
          </cell>
          <cell r="AC1860" t="str">
            <v/>
          </cell>
          <cell r="AD1860" t="str">
            <v/>
          </cell>
          <cell r="AE1860" t="str">
            <v/>
          </cell>
          <cell r="AF1860" t="str">
            <v/>
          </cell>
          <cell r="AG1860" t="str">
            <v/>
          </cell>
          <cell r="AH1860" t="str">
            <v/>
          </cell>
        </row>
        <row r="1861">
          <cell r="A1861">
            <v>1847</v>
          </cell>
          <cell r="B1861" t="str">
            <v/>
          </cell>
          <cell r="C1861" t="str">
            <v/>
          </cell>
          <cell r="D1861" t="str">
            <v/>
          </cell>
          <cell r="E1861" t="str">
            <v/>
          </cell>
          <cell r="F1861" t="str">
            <v/>
          </cell>
          <cell r="G1861" t="str">
            <v/>
          </cell>
          <cell r="H1861" t="str">
            <v/>
          </cell>
          <cell r="J1861" t="str">
            <v>X348</v>
          </cell>
          <cell r="K1861" t="str">
            <v/>
          </cell>
          <cell r="M1861" t="str">
            <v/>
          </cell>
          <cell r="N1861" t="str">
            <v/>
          </cell>
          <cell r="O1861" t="str">
            <v/>
          </cell>
          <cell r="P1861" t="str">
            <v/>
          </cell>
          <cell r="Q1861" t="str">
            <v/>
          </cell>
          <cell r="R1861" t="str">
            <v/>
          </cell>
          <cell r="S1861" t="str">
            <v/>
          </cell>
          <cell r="T1861" t="str">
            <v/>
          </cell>
          <cell r="U1861" t="str">
            <v/>
          </cell>
          <cell r="V1861" t="str">
            <v/>
          </cell>
          <cell r="W1861" t="str">
            <v/>
          </cell>
          <cell r="X1861" t="str">
            <v/>
          </cell>
          <cell r="Y1861" t="str">
            <v/>
          </cell>
          <cell r="Z1861" t="str">
            <v/>
          </cell>
          <cell r="AA1861" t="str">
            <v/>
          </cell>
          <cell r="AB1861" t="str">
            <v/>
          </cell>
          <cell r="AC1861" t="str">
            <v/>
          </cell>
          <cell r="AD1861" t="str">
            <v/>
          </cell>
          <cell r="AE1861" t="str">
            <v/>
          </cell>
          <cell r="AF1861" t="str">
            <v/>
          </cell>
          <cell r="AG1861" t="str">
            <v/>
          </cell>
          <cell r="AH1861" t="str">
            <v/>
          </cell>
        </row>
        <row r="1862">
          <cell r="A1862">
            <v>1848</v>
          </cell>
          <cell r="B1862" t="str">
            <v/>
          </cell>
          <cell r="C1862" t="str">
            <v/>
          </cell>
          <cell r="D1862" t="str">
            <v/>
          </cell>
          <cell r="E1862" t="str">
            <v/>
          </cell>
          <cell r="F1862" t="str">
            <v/>
          </cell>
          <cell r="G1862" t="str">
            <v/>
          </cell>
          <cell r="H1862" t="str">
            <v/>
          </cell>
          <cell r="J1862" t="str">
            <v>X349</v>
          </cell>
          <cell r="K1862" t="str">
            <v/>
          </cell>
          <cell r="M1862" t="str">
            <v/>
          </cell>
          <cell r="N1862" t="str">
            <v/>
          </cell>
          <cell r="O1862" t="str">
            <v/>
          </cell>
          <cell r="P1862" t="str">
            <v/>
          </cell>
          <cell r="Q1862" t="str">
            <v/>
          </cell>
          <cell r="R1862" t="str">
            <v/>
          </cell>
          <cell r="S1862" t="str">
            <v/>
          </cell>
          <cell r="T1862" t="str">
            <v/>
          </cell>
          <cell r="U1862" t="str">
            <v/>
          </cell>
          <cell r="V1862" t="str">
            <v/>
          </cell>
          <cell r="W1862" t="str">
            <v/>
          </cell>
          <cell r="X1862" t="str">
            <v/>
          </cell>
          <cell r="Y1862" t="str">
            <v/>
          </cell>
          <cell r="Z1862" t="str">
            <v/>
          </cell>
          <cell r="AA1862" t="str">
            <v/>
          </cell>
          <cell r="AB1862" t="str">
            <v/>
          </cell>
          <cell r="AC1862" t="str">
            <v/>
          </cell>
          <cell r="AD1862" t="str">
            <v/>
          </cell>
          <cell r="AE1862" t="str">
            <v/>
          </cell>
          <cell r="AF1862" t="str">
            <v/>
          </cell>
          <cell r="AG1862" t="str">
            <v/>
          </cell>
          <cell r="AH1862" t="str">
            <v/>
          </cell>
        </row>
        <row r="1863">
          <cell r="A1863">
            <v>1849</v>
          </cell>
          <cell r="B1863" t="str">
            <v/>
          </cell>
          <cell r="C1863" t="str">
            <v/>
          </cell>
          <cell r="D1863" t="str">
            <v/>
          </cell>
          <cell r="E1863" t="str">
            <v/>
          </cell>
          <cell r="F1863" t="str">
            <v/>
          </cell>
          <cell r="G1863" t="str">
            <v/>
          </cell>
          <cell r="H1863" t="str">
            <v/>
          </cell>
          <cell r="J1863" t="str">
            <v>X350</v>
          </cell>
          <cell r="K1863" t="str">
            <v/>
          </cell>
          <cell r="M1863" t="str">
            <v/>
          </cell>
          <cell r="N1863" t="str">
            <v/>
          </cell>
          <cell r="O1863" t="str">
            <v/>
          </cell>
          <cell r="P1863" t="str">
            <v/>
          </cell>
          <cell r="Q1863" t="str">
            <v/>
          </cell>
          <cell r="R1863" t="str">
            <v/>
          </cell>
          <cell r="S1863" t="str">
            <v/>
          </cell>
          <cell r="T1863" t="str">
            <v/>
          </cell>
          <cell r="U1863" t="str">
            <v/>
          </cell>
          <cell r="V1863" t="str">
            <v/>
          </cell>
          <cell r="W1863" t="str">
            <v/>
          </cell>
          <cell r="X1863" t="str">
            <v/>
          </cell>
          <cell r="Y1863" t="str">
            <v/>
          </cell>
          <cell r="Z1863" t="str">
            <v/>
          </cell>
          <cell r="AA1863" t="str">
            <v/>
          </cell>
          <cell r="AB1863" t="str">
            <v/>
          </cell>
          <cell r="AC1863" t="str">
            <v/>
          </cell>
          <cell r="AD1863" t="str">
            <v/>
          </cell>
          <cell r="AE1863" t="str">
            <v/>
          </cell>
          <cell r="AF1863" t="str">
            <v/>
          </cell>
          <cell r="AG1863" t="str">
            <v/>
          </cell>
          <cell r="AH1863" t="str">
            <v/>
          </cell>
        </row>
        <row r="1864">
          <cell r="A1864">
            <v>1850</v>
          </cell>
          <cell r="B1864" t="str">
            <v/>
          </cell>
          <cell r="C1864" t="str">
            <v/>
          </cell>
          <cell r="D1864" t="str">
            <v/>
          </cell>
          <cell r="E1864" t="str">
            <v/>
          </cell>
          <cell r="F1864" t="str">
            <v/>
          </cell>
          <cell r="G1864" t="str">
            <v/>
          </cell>
          <cell r="H1864" t="str">
            <v/>
          </cell>
          <cell r="J1864" t="str">
            <v>X351</v>
          </cell>
          <cell r="K1864" t="str">
            <v/>
          </cell>
          <cell r="M1864" t="str">
            <v/>
          </cell>
          <cell r="N1864" t="str">
            <v/>
          </cell>
          <cell r="O1864" t="str">
            <v/>
          </cell>
          <cell r="P1864" t="str">
            <v/>
          </cell>
          <cell r="Q1864" t="str">
            <v/>
          </cell>
          <cell r="R1864" t="str">
            <v/>
          </cell>
          <cell r="S1864" t="str">
            <v/>
          </cell>
          <cell r="T1864" t="str">
            <v/>
          </cell>
          <cell r="U1864" t="str">
            <v/>
          </cell>
          <cell r="V1864" t="str">
            <v/>
          </cell>
          <cell r="W1864" t="str">
            <v/>
          </cell>
          <cell r="X1864" t="str">
            <v/>
          </cell>
          <cell r="Y1864" t="str">
            <v/>
          </cell>
          <cell r="Z1864" t="str">
            <v/>
          </cell>
          <cell r="AA1864" t="str">
            <v/>
          </cell>
          <cell r="AB1864" t="str">
            <v/>
          </cell>
          <cell r="AC1864" t="str">
            <v/>
          </cell>
          <cell r="AD1864" t="str">
            <v/>
          </cell>
          <cell r="AE1864" t="str">
            <v/>
          </cell>
          <cell r="AF1864" t="str">
            <v/>
          </cell>
          <cell r="AG1864" t="str">
            <v/>
          </cell>
          <cell r="AH1864" t="str">
            <v/>
          </cell>
        </row>
        <row r="1865">
          <cell r="A1865">
            <v>1851</v>
          </cell>
          <cell r="B1865" t="str">
            <v/>
          </cell>
          <cell r="C1865" t="str">
            <v/>
          </cell>
          <cell r="D1865" t="str">
            <v/>
          </cell>
          <cell r="E1865" t="str">
            <v/>
          </cell>
          <cell r="F1865" t="str">
            <v/>
          </cell>
          <cell r="G1865" t="str">
            <v/>
          </cell>
          <cell r="H1865" t="str">
            <v/>
          </cell>
          <cell r="J1865" t="str">
            <v>X352</v>
          </cell>
          <cell r="K1865" t="str">
            <v/>
          </cell>
          <cell r="M1865" t="str">
            <v/>
          </cell>
          <cell r="N1865" t="str">
            <v/>
          </cell>
          <cell r="O1865" t="str">
            <v/>
          </cell>
          <cell r="P1865" t="str">
            <v/>
          </cell>
          <cell r="Q1865" t="str">
            <v/>
          </cell>
          <cell r="R1865" t="str">
            <v/>
          </cell>
          <cell r="S1865" t="str">
            <v/>
          </cell>
          <cell r="T1865" t="str">
            <v/>
          </cell>
          <cell r="U1865" t="str">
            <v/>
          </cell>
          <cell r="V1865" t="str">
            <v/>
          </cell>
          <cell r="W1865" t="str">
            <v/>
          </cell>
          <cell r="X1865" t="str">
            <v/>
          </cell>
          <cell r="Y1865" t="str">
            <v/>
          </cell>
          <cell r="Z1865" t="str">
            <v/>
          </cell>
          <cell r="AA1865" t="str">
            <v/>
          </cell>
          <cell r="AB1865" t="str">
            <v/>
          </cell>
          <cell r="AC1865" t="str">
            <v/>
          </cell>
          <cell r="AD1865" t="str">
            <v/>
          </cell>
          <cell r="AE1865" t="str">
            <v/>
          </cell>
          <cell r="AF1865" t="str">
            <v/>
          </cell>
          <cell r="AG1865" t="str">
            <v/>
          </cell>
          <cell r="AH1865" t="str">
            <v/>
          </cell>
        </row>
        <row r="1866">
          <cell r="A1866">
            <v>1852</v>
          </cell>
          <cell r="B1866" t="str">
            <v/>
          </cell>
          <cell r="C1866" t="str">
            <v/>
          </cell>
          <cell r="D1866" t="str">
            <v/>
          </cell>
          <cell r="E1866" t="str">
            <v/>
          </cell>
          <cell r="F1866" t="str">
            <v/>
          </cell>
          <cell r="G1866" t="str">
            <v/>
          </cell>
          <cell r="H1866" t="str">
            <v/>
          </cell>
          <cell r="J1866" t="str">
            <v>X353</v>
          </cell>
          <cell r="K1866" t="str">
            <v/>
          </cell>
          <cell r="M1866" t="str">
            <v/>
          </cell>
          <cell r="N1866" t="str">
            <v/>
          </cell>
          <cell r="O1866" t="str">
            <v/>
          </cell>
          <cell r="P1866" t="str">
            <v/>
          </cell>
          <cell r="Q1866" t="str">
            <v/>
          </cell>
          <cell r="R1866" t="str">
            <v/>
          </cell>
          <cell r="S1866" t="str">
            <v/>
          </cell>
          <cell r="T1866" t="str">
            <v/>
          </cell>
          <cell r="U1866" t="str">
            <v/>
          </cell>
          <cell r="V1866" t="str">
            <v/>
          </cell>
          <cell r="W1866" t="str">
            <v/>
          </cell>
          <cell r="X1866" t="str">
            <v/>
          </cell>
          <cell r="Y1866" t="str">
            <v/>
          </cell>
          <cell r="Z1866" t="str">
            <v/>
          </cell>
          <cell r="AA1866" t="str">
            <v/>
          </cell>
          <cell r="AB1866" t="str">
            <v/>
          </cell>
          <cell r="AC1866" t="str">
            <v/>
          </cell>
          <cell r="AD1866" t="str">
            <v/>
          </cell>
          <cell r="AE1866" t="str">
            <v/>
          </cell>
          <cell r="AF1866" t="str">
            <v/>
          </cell>
          <cell r="AG1866" t="str">
            <v/>
          </cell>
          <cell r="AH1866" t="str">
            <v/>
          </cell>
        </row>
        <row r="1867">
          <cell r="A1867">
            <v>1853</v>
          </cell>
          <cell r="B1867" t="str">
            <v/>
          </cell>
          <cell r="C1867" t="str">
            <v/>
          </cell>
          <cell r="D1867" t="str">
            <v/>
          </cell>
          <cell r="E1867" t="str">
            <v/>
          </cell>
          <cell r="F1867" t="str">
            <v/>
          </cell>
          <cell r="G1867" t="str">
            <v/>
          </cell>
          <cell r="H1867" t="str">
            <v/>
          </cell>
          <cell r="J1867" t="str">
            <v>X354</v>
          </cell>
          <cell r="K1867" t="str">
            <v/>
          </cell>
          <cell r="M1867" t="str">
            <v/>
          </cell>
          <cell r="N1867" t="str">
            <v/>
          </cell>
          <cell r="O1867" t="str">
            <v/>
          </cell>
          <cell r="P1867" t="str">
            <v/>
          </cell>
          <cell r="Q1867" t="str">
            <v/>
          </cell>
          <cell r="R1867" t="str">
            <v/>
          </cell>
          <cell r="S1867" t="str">
            <v/>
          </cell>
          <cell r="T1867" t="str">
            <v/>
          </cell>
          <cell r="U1867" t="str">
            <v/>
          </cell>
          <cell r="V1867" t="str">
            <v/>
          </cell>
          <cell r="W1867" t="str">
            <v/>
          </cell>
          <cell r="X1867" t="str">
            <v/>
          </cell>
          <cell r="Y1867" t="str">
            <v/>
          </cell>
          <cell r="Z1867" t="str">
            <v/>
          </cell>
          <cell r="AA1867" t="str">
            <v/>
          </cell>
          <cell r="AB1867" t="str">
            <v/>
          </cell>
          <cell r="AC1867" t="str">
            <v/>
          </cell>
          <cell r="AD1867" t="str">
            <v/>
          </cell>
          <cell r="AE1867" t="str">
            <v/>
          </cell>
          <cell r="AF1867" t="str">
            <v/>
          </cell>
          <cell r="AG1867" t="str">
            <v/>
          </cell>
          <cell r="AH1867" t="str">
            <v/>
          </cell>
        </row>
        <row r="1868">
          <cell r="A1868">
            <v>1854</v>
          </cell>
          <cell r="B1868" t="str">
            <v/>
          </cell>
          <cell r="C1868" t="str">
            <v/>
          </cell>
          <cell r="D1868" t="str">
            <v/>
          </cell>
          <cell r="E1868" t="str">
            <v/>
          </cell>
          <cell r="F1868" t="str">
            <v/>
          </cell>
          <cell r="G1868" t="str">
            <v/>
          </cell>
          <cell r="H1868" t="str">
            <v/>
          </cell>
          <cell r="J1868" t="str">
            <v>X355</v>
          </cell>
          <cell r="K1868" t="str">
            <v/>
          </cell>
          <cell r="M1868" t="str">
            <v/>
          </cell>
          <cell r="N1868" t="str">
            <v/>
          </cell>
          <cell r="O1868" t="str">
            <v/>
          </cell>
          <cell r="P1868" t="str">
            <v/>
          </cell>
          <cell r="Q1868" t="str">
            <v/>
          </cell>
          <cell r="R1868" t="str">
            <v/>
          </cell>
          <cell r="S1868" t="str">
            <v/>
          </cell>
          <cell r="T1868" t="str">
            <v/>
          </cell>
          <cell r="U1868" t="str">
            <v/>
          </cell>
          <cell r="V1868" t="str">
            <v/>
          </cell>
          <cell r="W1868" t="str">
            <v/>
          </cell>
          <cell r="X1868" t="str">
            <v/>
          </cell>
          <cell r="Y1868" t="str">
            <v/>
          </cell>
          <cell r="Z1868" t="str">
            <v/>
          </cell>
          <cell r="AA1868" t="str">
            <v/>
          </cell>
          <cell r="AB1868" t="str">
            <v/>
          </cell>
          <cell r="AC1868" t="str">
            <v/>
          </cell>
          <cell r="AD1868" t="str">
            <v/>
          </cell>
          <cell r="AE1868" t="str">
            <v/>
          </cell>
          <cell r="AF1868" t="str">
            <v/>
          </cell>
          <cell r="AG1868" t="str">
            <v/>
          </cell>
          <cell r="AH1868" t="str">
            <v/>
          </cell>
        </row>
        <row r="1869">
          <cell r="A1869">
            <v>1855</v>
          </cell>
          <cell r="B1869" t="str">
            <v/>
          </cell>
          <cell r="C1869" t="str">
            <v/>
          </cell>
          <cell r="D1869" t="str">
            <v/>
          </cell>
          <cell r="E1869" t="str">
            <v/>
          </cell>
          <cell r="F1869" t="str">
            <v/>
          </cell>
          <cell r="G1869" t="str">
            <v/>
          </cell>
          <cell r="H1869" t="str">
            <v/>
          </cell>
          <cell r="J1869" t="str">
            <v>X356</v>
          </cell>
          <cell r="K1869" t="str">
            <v/>
          </cell>
          <cell r="M1869" t="str">
            <v/>
          </cell>
          <cell r="N1869" t="str">
            <v/>
          </cell>
          <cell r="O1869" t="str">
            <v/>
          </cell>
          <cell r="P1869" t="str">
            <v/>
          </cell>
          <cell r="Q1869" t="str">
            <v/>
          </cell>
          <cell r="R1869" t="str">
            <v/>
          </cell>
          <cell r="S1869" t="str">
            <v/>
          </cell>
          <cell r="T1869" t="str">
            <v/>
          </cell>
          <cell r="U1869" t="str">
            <v/>
          </cell>
          <cell r="V1869" t="str">
            <v/>
          </cell>
          <cell r="W1869" t="str">
            <v/>
          </cell>
          <cell r="X1869" t="str">
            <v/>
          </cell>
          <cell r="Y1869" t="str">
            <v/>
          </cell>
          <cell r="Z1869" t="str">
            <v/>
          </cell>
          <cell r="AA1869" t="str">
            <v/>
          </cell>
          <cell r="AB1869" t="str">
            <v/>
          </cell>
          <cell r="AC1869" t="str">
            <v/>
          </cell>
          <cell r="AD1869" t="str">
            <v/>
          </cell>
          <cell r="AE1869" t="str">
            <v/>
          </cell>
          <cell r="AF1869" t="str">
            <v/>
          </cell>
          <cell r="AG1869" t="str">
            <v/>
          </cell>
          <cell r="AH1869" t="str">
            <v/>
          </cell>
        </row>
        <row r="1870">
          <cell r="A1870">
            <v>1856</v>
          </cell>
          <cell r="B1870" t="str">
            <v/>
          </cell>
          <cell r="C1870" t="str">
            <v/>
          </cell>
          <cell r="D1870" t="str">
            <v/>
          </cell>
          <cell r="E1870" t="str">
            <v/>
          </cell>
          <cell r="F1870" t="str">
            <v/>
          </cell>
          <cell r="G1870" t="str">
            <v/>
          </cell>
          <cell r="H1870" t="str">
            <v/>
          </cell>
          <cell r="J1870" t="str">
            <v>X357</v>
          </cell>
          <cell r="K1870" t="str">
            <v/>
          </cell>
          <cell r="M1870" t="str">
            <v/>
          </cell>
          <cell r="N1870" t="str">
            <v/>
          </cell>
          <cell r="O1870" t="str">
            <v/>
          </cell>
          <cell r="P1870" t="str">
            <v/>
          </cell>
          <cell r="Q1870" t="str">
            <v/>
          </cell>
          <cell r="R1870" t="str">
            <v/>
          </cell>
          <cell r="S1870" t="str">
            <v/>
          </cell>
          <cell r="T1870" t="str">
            <v/>
          </cell>
          <cell r="U1870" t="str">
            <v/>
          </cell>
          <cell r="V1870" t="str">
            <v/>
          </cell>
          <cell r="W1870" t="str">
            <v/>
          </cell>
          <cell r="X1870" t="str">
            <v/>
          </cell>
          <cell r="Y1870" t="str">
            <v/>
          </cell>
          <cell r="Z1870" t="str">
            <v/>
          </cell>
          <cell r="AA1870" t="str">
            <v/>
          </cell>
          <cell r="AB1870" t="str">
            <v/>
          </cell>
          <cell r="AC1870" t="str">
            <v/>
          </cell>
          <cell r="AD1870" t="str">
            <v/>
          </cell>
          <cell r="AE1870" t="str">
            <v/>
          </cell>
          <cell r="AF1870" t="str">
            <v/>
          </cell>
          <cell r="AG1870" t="str">
            <v/>
          </cell>
          <cell r="AH1870" t="str">
            <v/>
          </cell>
        </row>
        <row r="1871">
          <cell r="A1871">
            <v>1857</v>
          </cell>
          <cell r="B1871" t="str">
            <v/>
          </cell>
          <cell r="C1871" t="str">
            <v/>
          </cell>
          <cell r="D1871" t="str">
            <v/>
          </cell>
          <cell r="E1871" t="str">
            <v/>
          </cell>
          <cell r="F1871" t="str">
            <v/>
          </cell>
          <cell r="G1871" t="str">
            <v/>
          </cell>
          <cell r="H1871" t="str">
            <v/>
          </cell>
          <cell r="J1871" t="str">
            <v>X358</v>
          </cell>
          <cell r="K1871" t="str">
            <v/>
          </cell>
          <cell r="M1871" t="str">
            <v/>
          </cell>
          <cell r="N1871" t="str">
            <v/>
          </cell>
          <cell r="O1871" t="str">
            <v/>
          </cell>
          <cell r="P1871" t="str">
            <v/>
          </cell>
          <cell r="Q1871" t="str">
            <v/>
          </cell>
          <cell r="R1871" t="str">
            <v/>
          </cell>
          <cell r="S1871" t="str">
            <v/>
          </cell>
          <cell r="T1871" t="str">
            <v/>
          </cell>
          <cell r="U1871" t="str">
            <v/>
          </cell>
          <cell r="V1871" t="str">
            <v/>
          </cell>
          <cell r="W1871" t="str">
            <v/>
          </cell>
          <cell r="X1871" t="str">
            <v/>
          </cell>
          <cell r="Y1871" t="str">
            <v/>
          </cell>
          <cell r="Z1871" t="str">
            <v/>
          </cell>
          <cell r="AA1871" t="str">
            <v/>
          </cell>
          <cell r="AB1871" t="str">
            <v/>
          </cell>
          <cell r="AC1871" t="str">
            <v/>
          </cell>
          <cell r="AD1871" t="str">
            <v/>
          </cell>
          <cell r="AE1871" t="str">
            <v/>
          </cell>
          <cell r="AF1871" t="str">
            <v/>
          </cell>
          <cell r="AG1871" t="str">
            <v/>
          </cell>
          <cell r="AH1871" t="str">
            <v/>
          </cell>
        </row>
        <row r="1872">
          <cell r="A1872">
            <v>1858</v>
          </cell>
          <cell r="B1872" t="str">
            <v/>
          </cell>
          <cell r="C1872" t="str">
            <v/>
          </cell>
          <cell r="D1872" t="str">
            <v/>
          </cell>
          <cell r="E1872" t="str">
            <v/>
          </cell>
          <cell r="F1872" t="str">
            <v/>
          </cell>
          <cell r="G1872" t="str">
            <v/>
          </cell>
          <cell r="H1872" t="str">
            <v/>
          </cell>
          <cell r="J1872" t="str">
            <v>X359</v>
          </cell>
          <cell r="K1872" t="str">
            <v/>
          </cell>
          <cell r="M1872" t="str">
            <v/>
          </cell>
          <cell r="N1872" t="str">
            <v/>
          </cell>
          <cell r="O1872" t="str">
            <v/>
          </cell>
          <cell r="P1872" t="str">
            <v/>
          </cell>
          <cell r="Q1872" t="str">
            <v/>
          </cell>
          <cell r="R1872" t="str">
            <v/>
          </cell>
          <cell r="S1872" t="str">
            <v/>
          </cell>
          <cell r="T1872" t="str">
            <v/>
          </cell>
          <cell r="U1872" t="str">
            <v/>
          </cell>
          <cell r="V1872" t="str">
            <v/>
          </cell>
          <cell r="W1872" t="str">
            <v/>
          </cell>
          <cell r="X1872" t="str">
            <v/>
          </cell>
          <cell r="Y1872" t="str">
            <v/>
          </cell>
          <cell r="Z1872" t="str">
            <v/>
          </cell>
          <cell r="AA1872" t="str">
            <v/>
          </cell>
          <cell r="AB1872" t="str">
            <v/>
          </cell>
          <cell r="AC1872" t="str">
            <v/>
          </cell>
          <cell r="AD1872" t="str">
            <v/>
          </cell>
          <cell r="AE1872" t="str">
            <v/>
          </cell>
          <cell r="AF1872" t="str">
            <v/>
          </cell>
          <cell r="AG1872" t="str">
            <v/>
          </cell>
          <cell r="AH1872" t="str">
            <v/>
          </cell>
        </row>
        <row r="1873">
          <cell r="A1873">
            <v>1859</v>
          </cell>
          <cell r="B1873" t="str">
            <v/>
          </cell>
          <cell r="C1873" t="str">
            <v/>
          </cell>
          <cell r="D1873" t="str">
            <v/>
          </cell>
          <cell r="E1873" t="str">
            <v/>
          </cell>
          <cell r="F1873" t="str">
            <v/>
          </cell>
          <cell r="G1873" t="str">
            <v/>
          </cell>
          <cell r="H1873" t="str">
            <v/>
          </cell>
          <cell r="J1873" t="str">
            <v>X360</v>
          </cell>
          <cell r="K1873" t="str">
            <v/>
          </cell>
          <cell r="M1873" t="str">
            <v/>
          </cell>
          <cell r="N1873" t="str">
            <v/>
          </cell>
          <cell r="O1873" t="str">
            <v/>
          </cell>
          <cell r="P1873" t="str">
            <v/>
          </cell>
          <cell r="Q1873" t="str">
            <v/>
          </cell>
          <cell r="R1873" t="str">
            <v/>
          </cell>
          <cell r="S1873" t="str">
            <v/>
          </cell>
          <cell r="T1873" t="str">
            <v/>
          </cell>
          <cell r="U1873" t="str">
            <v/>
          </cell>
          <cell r="V1873" t="str">
            <v/>
          </cell>
          <cell r="W1873" t="str">
            <v/>
          </cell>
          <cell r="X1873" t="str">
            <v/>
          </cell>
          <cell r="Y1873" t="str">
            <v/>
          </cell>
          <cell r="Z1873" t="str">
            <v/>
          </cell>
          <cell r="AA1873" t="str">
            <v/>
          </cell>
          <cell r="AB1873" t="str">
            <v/>
          </cell>
          <cell r="AC1873" t="str">
            <v/>
          </cell>
          <cell r="AD1873" t="str">
            <v/>
          </cell>
          <cell r="AE1873" t="str">
            <v/>
          </cell>
          <cell r="AF1873" t="str">
            <v/>
          </cell>
          <cell r="AG1873" t="str">
            <v/>
          </cell>
          <cell r="AH1873" t="str">
            <v/>
          </cell>
        </row>
        <row r="1874">
          <cell r="A1874">
            <v>1860</v>
          </cell>
          <cell r="B1874" t="str">
            <v/>
          </cell>
          <cell r="C1874" t="str">
            <v/>
          </cell>
          <cell r="D1874" t="str">
            <v/>
          </cell>
          <cell r="E1874" t="str">
            <v/>
          </cell>
          <cell r="F1874" t="str">
            <v/>
          </cell>
          <cell r="G1874" t="str">
            <v/>
          </cell>
          <cell r="H1874" t="str">
            <v/>
          </cell>
          <cell r="J1874" t="str">
            <v>X361</v>
          </cell>
          <cell r="K1874" t="str">
            <v/>
          </cell>
          <cell r="M1874" t="str">
            <v/>
          </cell>
          <cell r="N1874" t="str">
            <v/>
          </cell>
          <cell r="O1874" t="str">
            <v/>
          </cell>
          <cell r="P1874" t="str">
            <v/>
          </cell>
          <cell r="Q1874" t="str">
            <v/>
          </cell>
          <cell r="R1874" t="str">
            <v/>
          </cell>
          <cell r="S1874" t="str">
            <v/>
          </cell>
          <cell r="T1874" t="str">
            <v/>
          </cell>
          <cell r="U1874" t="str">
            <v/>
          </cell>
          <cell r="V1874" t="str">
            <v/>
          </cell>
          <cell r="W1874" t="str">
            <v/>
          </cell>
          <cell r="X1874" t="str">
            <v/>
          </cell>
          <cell r="Y1874" t="str">
            <v/>
          </cell>
          <cell r="Z1874" t="str">
            <v/>
          </cell>
          <cell r="AA1874" t="str">
            <v/>
          </cell>
          <cell r="AB1874" t="str">
            <v/>
          </cell>
          <cell r="AC1874" t="str">
            <v/>
          </cell>
          <cell r="AD1874" t="str">
            <v/>
          </cell>
          <cell r="AE1874" t="str">
            <v/>
          </cell>
          <cell r="AF1874" t="str">
            <v/>
          </cell>
          <cell r="AG1874" t="str">
            <v/>
          </cell>
          <cell r="AH1874" t="str">
            <v/>
          </cell>
        </row>
        <row r="1875">
          <cell r="A1875">
            <v>1861</v>
          </cell>
          <cell r="B1875" t="str">
            <v/>
          </cell>
          <cell r="C1875" t="str">
            <v/>
          </cell>
          <cell r="D1875" t="str">
            <v/>
          </cell>
          <cell r="E1875" t="str">
            <v/>
          </cell>
          <cell r="F1875" t="str">
            <v/>
          </cell>
          <cell r="G1875" t="str">
            <v/>
          </cell>
          <cell r="H1875" t="str">
            <v/>
          </cell>
          <cell r="J1875" t="str">
            <v>X362</v>
          </cell>
          <cell r="K1875" t="str">
            <v/>
          </cell>
          <cell r="M1875" t="str">
            <v/>
          </cell>
          <cell r="N1875" t="str">
            <v/>
          </cell>
          <cell r="O1875" t="str">
            <v/>
          </cell>
          <cell r="P1875" t="str">
            <v/>
          </cell>
          <cell r="Q1875" t="str">
            <v/>
          </cell>
          <cell r="R1875" t="str">
            <v/>
          </cell>
          <cell r="S1875" t="str">
            <v/>
          </cell>
          <cell r="T1875" t="str">
            <v/>
          </cell>
          <cell r="U1875" t="str">
            <v/>
          </cell>
          <cell r="V1875" t="str">
            <v/>
          </cell>
          <cell r="W1875" t="str">
            <v/>
          </cell>
          <cell r="X1875" t="str">
            <v/>
          </cell>
          <cell r="Y1875" t="str">
            <v/>
          </cell>
          <cell r="Z1875" t="str">
            <v/>
          </cell>
          <cell r="AA1875" t="str">
            <v/>
          </cell>
          <cell r="AB1875" t="str">
            <v/>
          </cell>
          <cell r="AC1875" t="str">
            <v/>
          </cell>
          <cell r="AD1875" t="str">
            <v/>
          </cell>
          <cell r="AE1875" t="str">
            <v/>
          </cell>
          <cell r="AF1875" t="str">
            <v/>
          </cell>
          <cell r="AG1875" t="str">
            <v/>
          </cell>
          <cell r="AH1875" t="str">
            <v/>
          </cell>
        </row>
        <row r="1876">
          <cell r="A1876">
            <v>1862</v>
          </cell>
          <cell r="B1876" t="str">
            <v/>
          </cell>
          <cell r="C1876" t="str">
            <v/>
          </cell>
          <cell r="D1876" t="str">
            <v/>
          </cell>
          <cell r="E1876" t="str">
            <v/>
          </cell>
          <cell r="F1876" t="str">
            <v/>
          </cell>
          <cell r="G1876" t="str">
            <v/>
          </cell>
          <cell r="H1876" t="str">
            <v/>
          </cell>
          <cell r="J1876" t="str">
            <v>X363</v>
          </cell>
          <cell r="K1876" t="str">
            <v/>
          </cell>
          <cell r="M1876" t="str">
            <v/>
          </cell>
          <cell r="N1876" t="str">
            <v/>
          </cell>
          <cell r="O1876" t="str">
            <v/>
          </cell>
          <cell r="P1876" t="str">
            <v/>
          </cell>
          <cell r="Q1876" t="str">
            <v/>
          </cell>
          <cell r="R1876" t="str">
            <v/>
          </cell>
          <cell r="S1876" t="str">
            <v/>
          </cell>
          <cell r="T1876" t="str">
            <v/>
          </cell>
          <cell r="U1876" t="str">
            <v/>
          </cell>
          <cell r="V1876" t="str">
            <v/>
          </cell>
          <cell r="W1876" t="str">
            <v/>
          </cell>
          <cell r="X1876" t="str">
            <v/>
          </cell>
          <cell r="Y1876" t="str">
            <v/>
          </cell>
          <cell r="Z1876" t="str">
            <v/>
          </cell>
          <cell r="AA1876" t="str">
            <v/>
          </cell>
          <cell r="AB1876" t="str">
            <v/>
          </cell>
          <cell r="AC1876" t="str">
            <v/>
          </cell>
          <cell r="AD1876" t="str">
            <v/>
          </cell>
          <cell r="AE1876" t="str">
            <v/>
          </cell>
          <cell r="AF1876" t="str">
            <v/>
          </cell>
          <cell r="AG1876" t="str">
            <v/>
          </cell>
          <cell r="AH1876" t="str">
            <v/>
          </cell>
        </row>
        <row r="1877">
          <cell r="A1877">
            <v>1863</v>
          </cell>
          <cell r="B1877" t="str">
            <v/>
          </cell>
          <cell r="C1877" t="str">
            <v/>
          </cell>
          <cell r="D1877" t="str">
            <v/>
          </cell>
          <cell r="E1877" t="str">
            <v/>
          </cell>
          <cell r="F1877" t="str">
            <v/>
          </cell>
          <cell r="G1877" t="str">
            <v/>
          </cell>
          <cell r="H1877" t="str">
            <v/>
          </cell>
          <cell r="J1877" t="str">
            <v>X364</v>
          </cell>
          <cell r="K1877" t="str">
            <v/>
          </cell>
          <cell r="M1877" t="str">
            <v/>
          </cell>
          <cell r="N1877" t="str">
            <v/>
          </cell>
          <cell r="O1877" t="str">
            <v/>
          </cell>
          <cell r="P1877" t="str">
            <v/>
          </cell>
          <cell r="Q1877" t="str">
            <v/>
          </cell>
          <cell r="R1877" t="str">
            <v/>
          </cell>
          <cell r="S1877" t="str">
            <v/>
          </cell>
          <cell r="T1877" t="str">
            <v/>
          </cell>
          <cell r="U1877" t="str">
            <v/>
          </cell>
          <cell r="V1877" t="str">
            <v/>
          </cell>
          <cell r="W1877" t="str">
            <v/>
          </cell>
          <cell r="X1877" t="str">
            <v/>
          </cell>
          <cell r="Y1877" t="str">
            <v/>
          </cell>
          <cell r="Z1877" t="str">
            <v/>
          </cell>
          <cell r="AA1877" t="str">
            <v/>
          </cell>
          <cell r="AB1877" t="str">
            <v/>
          </cell>
          <cell r="AC1877" t="str">
            <v/>
          </cell>
          <cell r="AD1877" t="str">
            <v/>
          </cell>
          <cell r="AE1877" t="str">
            <v/>
          </cell>
          <cell r="AF1877" t="str">
            <v/>
          </cell>
          <cell r="AG1877" t="str">
            <v/>
          </cell>
          <cell r="AH1877" t="str">
            <v/>
          </cell>
        </row>
        <row r="1878">
          <cell r="A1878">
            <v>1864</v>
          </cell>
          <cell r="B1878" t="str">
            <v/>
          </cell>
          <cell r="C1878" t="str">
            <v/>
          </cell>
          <cell r="D1878" t="str">
            <v/>
          </cell>
          <cell r="E1878" t="str">
            <v/>
          </cell>
          <cell r="F1878" t="str">
            <v/>
          </cell>
          <cell r="G1878" t="str">
            <v/>
          </cell>
          <cell r="H1878" t="str">
            <v/>
          </cell>
          <cell r="J1878" t="str">
            <v>X365</v>
          </cell>
          <cell r="K1878" t="str">
            <v/>
          </cell>
          <cell r="M1878" t="str">
            <v/>
          </cell>
          <cell r="N1878" t="str">
            <v/>
          </cell>
          <cell r="O1878" t="str">
            <v/>
          </cell>
          <cell r="P1878" t="str">
            <v/>
          </cell>
          <cell r="Q1878" t="str">
            <v/>
          </cell>
          <cell r="R1878" t="str">
            <v/>
          </cell>
          <cell r="S1878" t="str">
            <v/>
          </cell>
          <cell r="T1878" t="str">
            <v/>
          </cell>
          <cell r="U1878" t="str">
            <v/>
          </cell>
          <cell r="V1878" t="str">
            <v/>
          </cell>
          <cell r="W1878" t="str">
            <v/>
          </cell>
          <cell r="X1878" t="str">
            <v/>
          </cell>
          <cell r="Y1878" t="str">
            <v/>
          </cell>
          <cell r="Z1878" t="str">
            <v/>
          </cell>
          <cell r="AA1878" t="str">
            <v/>
          </cell>
          <cell r="AB1878" t="str">
            <v/>
          </cell>
          <cell r="AC1878" t="str">
            <v/>
          </cell>
          <cell r="AD1878" t="str">
            <v/>
          </cell>
          <cell r="AE1878" t="str">
            <v/>
          </cell>
          <cell r="AF1878" t="str">
            <v/>
          </cell>
          <cell r="AG1878" t="str">
            <v/>
          </cell>
          <cell r="AH1878" t="str">
            <v/>
          </cell>
        </row>
        <row r="1879">
          <cell r="A1879">
            <v>1865</v>
          </cell>
          <cell r="B1879" t="str">
            <v/>
          </cell>
          <cell r="C1879" t="str">
            <v/>
          </cell>
          <cell r="D1879" t="str">
            <v/>
          </cell>
          <cell r="E1879" t="str">
            <v/>
          </cell>
          <cell r="F1879" t="str">
            <v/>
          </cell>
          <cell r="G1879" t="str">
            <v/>
          </cell>
          <cell r="H1879" t="str">
            <v/>
          </cell>
          <cell r="J1879" t="str">
            <v>X366</v>
          </cell>
          <cell r="K1879" t="str">
            <v/>
          </cell>
          <cell r="M1879" t="str">
            <v/>
          </cell>
          <cell r="N1879" t="str">
            <v/>
          </cell>
          <cell r="O1879" t="str">
            <v/>
          </cell>
          <cell r="P1879" t="str">
            <v/>
          </cell>
          <cell r="Q1879" t="str">
            <v/>
          </cell>
          <cell r="R1879" t="str">
            <v/>
          </cell>
          <cell r="S1879" t="str">
            <v/>
          </cell>
          <cell r="T1879" t="str">
            <v/>
          </cell>
          <cell r="U1879" t="str">
            <v/>
          </cell>
          <cell r="V1879" t="str">
            <v/>
          </cell>
          <cell r="W1879" t="str">
            <v/>
          </cell>
          <cell r="X1879" t="str">
            <v/>
          </cell>
          <cell r="Y1879" t="str">
            <v/>
          </cell>
          <cell r="Z1879" t="str">
            <v/>
          </cell>
          <cell r="AA1879" t="str">
            <v/>
          </cell>
          <cell r="AB1879" t="str">
            <v/>
          </cell>
          <cell r="AC1879" t="str">
            <v/>
          </cell>
          <cell r="AD1879" t="str">
            <v/>
          </cell>
          <cell r="AE1879" t="str">
            <v/>
          </cell>
          <cell r="AF1879" t="str">
            <v/>
          </cell>
          <cell r="AG1879" t="str">
            <v/>
          </cell>
          <cell r="AH1879" t="str">
            <v/>
          </cell>
        </row>
        <row r="1880">
          <cell r="A1880">
            <v>1866</v>
          </cell>
          <cell r="B1880" t="str">
            <v/>
          </cell>
          <cell r="C1880" t="str">
            <v/>
          </cell>
          <cell r="D1880" t="str">
            <v/>
          </cell>
          <cell r="E1880" t="str">
            <v/>
          </cell>
          <cell r="F1880" t="str">
            <v/>
          </cell>
          <cell r="G1880" t="str">
            <v/>
          </cell>
          <cell r="H1880" t="str">
            <v/>
          </cell>
          <cell r="J1880" t="str">
            <v>X367</v>
          </cell>
          <cell r="K1880" t="str">
            <v/>
          </cell>
          <cell r="M1880" t="str">
            <v/>
          </cell>
          <cell r="N1880" t="str">
            <v/>
          </cell>
          <cell r="O1880" t="str">
            <v/>
          </cell>
          <cell r="P1880" t="str">
            <v/>
          </cell>
          <cell r="Q1880" t="str">
            <v/>
          </cell>
          <cell r="R1880" t="str">
            <v/>
          </cell>
          <cell r="S1880" t="str">
            <v/>
          </cell>
          <cell r="T1880" t="str">
            <v/>
          </cell>
          <cell r="U1880" t="str">
            <v/>
          </cell>
          <cell r="V1880" t="str">
            <v/>
          </cell>
          <cell r="W1880" t="str">
            <v/>
          </cell>
          <cell r="X1880" t="str">
            <v/>
          </cell>
          <cell r="Y1880" t="str">
            <v/>
          </cell>
          <cell r="Z1880" t="str">
            <v/>
          </cell>
          <cell r="AA1880" t="str">
            <v/>
          </cell>
          <cell r="AB1880" t="str">
            <v/>
          </cell>
          <cell r="AC1880" t="str">
            <v/>
          </cell>
          <cell r="AD1880" t="str">
            <v/>
          </cell>
          <cell r="AE1880" t="str">
            <v/>
          </cell>
          <cell r="AF1880" t="str">
            <v/>
          </cell>
          <cell r="AG1880" t="str">
            <v/>
          </cell>
          <cell r="AH1880" t="str">
            <v/>
          </cell>
        </row>
        <row r="1881">
          <cell r="A1881">
            <v>1867</v>
          </cell>
          <cell r="B1881" t="str">
            <v/>
          </cell>
          <cell r="C1881" t="str">
            <v/>
          </cell>
          <cell r="D1881" t="str">
            <v/>
          </cell>
          <cell r="E1881" t="str">
            <v/>
          </cell>
          <cell r="F1881" t="str">
            <v/>
          </cell>
          <cell r="G1881" t="str">
            <v/>
          </cell>
          <cell r="H1881" t="str">
            <v/>
          </cell>
          <cell r="J1881" t="str">
            <v>X368</v>
          </cell>
          <cell r="K1881" t="str">
            <v/>
          </cell>
          <cell r="M1881" t="str">
            <v/>
          </cell>
          <cell r="N1881" t="str">
            <v/>
          </cell>
          <cell r="O1881" t="str">
            <v/>
          </cell>
          <cell r="P1881" t="str">
            <v/>
          </cell>
          <cell r="Q1881" t="str">
            <v/>
          </cell>
          <cell r="R1881" t="str">
            <v/>
          </cell>
          <cell r="S1881" t="str">
            <v/>
          </cell>
          <cell r="T1881" t="str">
            <v/>
          </cell>
          <cell r="U1881" t="str">
            <v/>
          </cell>
          <cell r="V1881" t="str">
            <v/>
          </cell>
          <cell r="W1881" t="str">
            <v/>
          </cell>
          <cell r="X1881" t="str">
            <v/>
          </cell>
          <cell r="Y1881" t="str">
            <v/>
          </cell>
          <cell r="Z1881" t="str">
            <v/>
          </cell>
          <cell r="AA1881" t="str">
            <v/>
          </cell>
          <cell r="AB1881" t="str">
            <v/>
          </cell>
          <cell r="AC1881" t="str">
            <v/>
          </cell>
          <cell r="AD1881" t="str">
            <v/>
          </cell>
          <cell r="AE1881" t="str">
            <v/>
          </cell>
          <cell r="AF1881" t="str">
            <v/>
          </cell>
          <cell r="AG1881" t="str">
            <v/>
          </cell>
          <cell r="AH1881" t="str">
            <v/>
          </cell>
        </row>
        <row r="1882">
          <cell r="A1882">
            <v>1868</v>
          </cell>
          <cell r="B1882" t="str">
            <v/>
          </cell>
          <cell r="C1882" t="str">
            <v/>
          </cell>
          <cell r="D1882" t="str">
            <v/>
          </cell>
          <cell r="E1882" t="str">
            <v/>
          </cell>
          <cell r="F1882" t="str">
            <v/>
          </cell>
          <cell r="G1882" t="str">
            <v/>
          </cell>
          <cell r="H1882" t="str">
            <v/>
          </cell>
          <cell r="J1882" t="str">
            <v>X369</v>
          </cell>
          <cell r="K1882" t="str">
            <v/>
          </cell>
          <cell r="M1882" t="str">
            <v/>
          </cell>
          <cell r="N1882" t="str">
            <v/>
          </cell>
          <cell r="O1882" t="str">
            <v/>
          </cell>
          <cell r="P1882" t="str">
            <v/>
          </cell>
          <cell r="Q1882" t="str">
            <v/>
          </cell>
          <cell r="R1882" t="str">
            <v/>
          </cell>
          <cell r="S1882" t="str">
            <v/>
          </cell>
          <cell r="T1882" t="str">
            <v/>
          </cell>
          <cell r="U1882" t="str">
            <v/>
          </cell>
          <cell r="V1882" t="str">
            <v/>
          </cell>
          <cell r="W1882" t="str">
            <v/>
          </cell>
          <cell r="X1882" t="str">
            <v/>
          </cell>
          <cell r="Y1882" t="str">
            <v/>
          </cell>
          <cell r="Z1882" t="str">
            <v/>
          </cell>
          <cell r="AA1882" t="str">
            <v/>
          </cell>
          <cell r="AB1882" t="str">
            <v/>
          </cell>
          <cell r="AC1882" t="str">
            <v/>
          </cell>
          <cell r="AD1882" t="str">
            <v/>
          </cell>
          <cell r="AE1882" t="str">
            <v/>
          </cell>
          <cell r="AF1882" t="str">
            <v/>
          </cell>
          <cell r="AG1882" t="str">
            <v/>
          </cell>
          <cell r="AH1882" t="str">
            <v/>
          </cell>
        </row>
        <row r="1883">
          <cell r="A1883">
            <v>1869</v>
          </cell>
          <cell r="B1883" t="str">
            <v/>
          </cell>
          <cell r="C1883" t="str">
            <v/>
          </cell>
          <cell r="D1883" t="str">
            <v/>
          </cell>
          <cell r="E1883" t="str">
            <v/>
          </cell>
          <cell r="F1883" t="str">
            <v/>
          </cell>
          <cell r="G1883" t="str">
            <v/>
          </cell>
          <cell r="H1883" t="str">
            <v/>
          </cell>
          <cell r="J1883" t="str">
            <v>X370</v>
          </cell>
          <cell r="K1883" t="str">
            <v/>
          </cell>
          <cell r="M1883" t="str">
            <v/>
          </cell>
          <cell r="N1883" t="str">
            <v/>
          </cell>
          <cell r="O1883" t="str">
            <v/>
          </cell>
          <cell r="P1883" t="str">
            <v/>
          </cell>
          <cell r="Q1883" t="str">
            <v/>
          </cell>
          <cell r="R1883" t="str">
            <v/>
          </cell>
          <cell r="S1883" t="str">
            <v/>
          </cell>
          <cell r="T1883" t="str">
            <v/>
          </cell>
          <cell r="U1883" t="str">
            <v/>
          </cell>
          <cell r="V1883" t="str">
            <v/>
          </cell>
          <cell r="W1883" t="str">
            <v/>
          </cell>
          <cell r="X1883" t="str">
            <v/>
          </cell>
          <cell r="Y1883" t="str">
            <v/>
          </cell>
          <cell r="Z1883" t="str">
            <v/>
          </cell>
          <cell r="AA1883" t="str">
            <v/>
          </cell>
          <cell r="AB1883" t="str">
            <v/>
          </cell>
          <cell r="AC1883" t="str">
            <v/>
          </cell>
          <cell r="AD1883" t="str">
            <v/>
          </cell>
          <cell r="AE1883" t="str">
            <v/>
          </cell>
          <cell r="AF1883" t="str">
            <v/>
          </cell>
          <cell r="AG1883" t="str">
            <v/>
          </cell>
          <cell r="AH1883" t="str">
            <v/>
          </cell>
        </row>
        <row r="1884">
          <cell r="A1884">
            <v>1870</v>
          </cell>
          <cell r="B1884" t="str">
            <v/>
          </cell>
          <cell r="C1884" t="str">
            <v/>
          </cell>
          <cell r="D1884" t="str">
            <v/>
          </cell>
          <cell r="E1884" t="str">
            <v/>
          </cell>
          <cell r="F1884" t="str">
            <v/>
          </cell>
          <cell r="G1884" t="str">
            <v/>
          </cell>
          <cell r="H1884" t="str">
            <v/>
          </cell>
          <cell r="J1884" t="str">
            <v>X371</v>
          </cell>
          <cell r="K1884" t="str">
            <v/>
          </cell>
          <cell r="M1884" t="str">
            <v/>
          </cell>
          <cell r="N1884" t="str">
            <v/>
          </cell>
          <cell r="O1884" t="str">
            <v/>
          </cell>
          <cell r="P1884" t="str">
            <v/>
          </cell>
          <cell r="Q1884" t="str">
            <v/>
          </cell>
          <cell r="R1884" t="str">
            <v/>
          </cell>
          <cell r="S1884" t="str">
            <v/>
          </cell>
          <cell r="T1884" t="str">
            <v/>
          </cell>
          <cell r="U1884" t="str">
            <v/>
          </cell>
          <cell r="V1884" t="str">
            <v/>
          </cell>
          <cell r="W1884" t="str">
            <v/>
          </cell>
          <cell r="X1884" t="str">
            <v/>
          </cell>
          <cell r="Y1884" t="str">
            <v/>
          </cell>
          <cell r="Z1884" t="str">
            <v/>
          </cell>
          <cell r="AA1884" t="str">
            <v/>
          </cell>
          <cell r="AB1884" t="str">
            <v/>
          </cell>
          <cell r="AC1884" t="str">
            <v/>
          </cell>
          <cell r="AD1884" t="str">
            <v/>
          </cell>
          <cell r="AE1884" t="str">
            <v/>
          </cell>
          <cell r="AF1884" t="str">
            <v/>
          </cell>
          <cell r="AG1884" t="str">
            <v/>
          </cell>
          <cell r="AH1884" t="str">
            <v/>
          </cell>
        </row>
        <row r="1885">
          <cell r="A1885">
            <v>1871</v>
          </cell>
          <cell r="B1885" t="str">
            <v/>
          </cell>
          <cell r="C1885" t="str">
            <v/>
          </cell>
          <cell r="D1885" t="str">
            <v/>
          </cell>
          <cell r="E1885" t="str">
            <v/>
          </cell>
          <cell r="F1885" t="str">
            <v/>
          </cell>
          <cell r="G1885" t="str">
            <v/>
          </cell>
          <cell r="H1885" t="str">
            <v/>
          </cell>
          <cell r="J1885" t="str">
            <v>X372</v>
          </cell>
          <cell r="K1885" t="str">
            <v/>
          </cell>
          <cell r="M1885" t="str">
            <v/>
          </cell>
          <cell r="N1885" t="str">
            <v/>
          </cell>
          <cell r="O1885" t="str">
            <v/>
          </cell>
          <cell r="P1885" t="str">
            <v/>
          </cell>
          <cell r="Q1885" t="str">
            <v/>
          </cell>
          <cell r="R1885" t="str">
            <v/>
          </cell>
          <cell r="S1885" t="str">
            <v/>
          </cell>
          <cell r="T1885" t="str">
            <v/>
          </cell>
          <cell r="U1885" t="str">
            <v/>
          </cell>
          <cell r="V1885" t="str">
            <v/>
          </cell>
          <cell r="W1885" t="str">
            <v/>
          </cell>
          <cell r="X1885" t="str">
            <v/>
          </cell>
          <cell r="Y1885" t="str">
            <v/>
          </cell>
          <cell r="Z1885" t="str">
            <v/>
          </cell>
          <cell r="AA1885" t="str">
            <v/>
          </cell>
          <cell r="AB1885" t="str">
            <v/>
          </cell>
          <cell r="AC1885" t="str">
            <v/>
          </cell>
          <cell r="AD1885" t="str">
            <v/>
          </cell>
          <cell r="AE1885" t="str">
            <v/>
          </cell>
          <cell r="AF1885" t="str">
            <v/>
          </cell>
          <cell r="AG1885" t="str">
            <v/>
          </cell>
          <cell r="AH1885" t="str">
            <v/>
          </cell>
        </row>
        <row r="1886">
          <cell r="A1886">
            <v>1872</v>
          </cell>
          <cell r="B1886" t="str">
            <v/>
          </cell>
          <cell r="C1886" t="str">
            <v/>
          </cell>
          <cell r="D1886" t="str">
            <v/>
          </cell>
          <cell r="E1886" t="str">
            <v/>
          </cell>
          <cell r="F1886" t="str">
            <v/>
          </cell>
          <cell r="G1886" t="str">
            <v/>
          </cell>
          <cell r="H1886" t="str">
            <v/>
          </cell>
          <cell r="J1886" t="str">
            <v>X373</v>
          </cell>
          <cell r="K1886" t="str">
            <v/>
          </cell>
          <cell r="M1886" t="str">
            <v/>
          </cell>
          <cell r="N1886" t="str">
            <v/>
          </cell>
          <cell r="O1886" t="str">
            <v/>
          </cell>
          <cell r="P1886" t="str">
            <v/>
          </cell>
          <cell r="Q1886" t="str">
            <v/>
          </cell>
          <cell r="R1886" t="str">
            <v/>
          </cell>
          <cell r="S1886" t="str">
            <v/>
          </cell>
          <cell r="T1886" t="str">
            <v/>
          </cell>
          <cell r="U1886" t="str">
            <v/>
          </cell>
          <cell r="V1886" t="str">
            <v/>
          </cell>
          <cell r="W1886" t="str">
            <v/>
          </cell>
          <cell r="X1886" t="str">
            <v/>
          </cell>
          <cell r="Y1886" t="str">
            <v/>
          </cell>
          <cell r="Z1886" t="str">
            <v/>
          </cell>
          <cell r="AA1886" t="str">
            <v/>
          </cell>
          <cell r="AB1886" t="str">
            <v/>
          </cell>
          <cell r="AC1886" t="str">
            <v/>
          </cell>
          <cell r="AD1886" t="str">
            <v/>
          </cell>
          <cell r="AE1886" t="str">
            <v/>
          </cell>
          <cell r="AF1886" t="str">
            <v/>
          </cell>
          <cell r="AG1886" t="str">
            <v/>
          </cell>
          <cell r="AH1886" t="str">
            <v/>
          </cell>
        </row>
        <row r="1887">
          <cell r="A1887">
            <v>1873</v>
          </cell>
          <cell r="B1887" t="str">
            <v/>
          </cell>
          <cell r="C1887" t="str">
            <v/>
          </cell>
          <cell r="D1887" t="str">
            <v/>
          </cell>
          <cell r="E1887" t="str">
            <v/>
          </cell>
          <cell r="F1887" t="str">
            <v/>
          </cell>
          <cell r="G1887" t="str">
            <v/>
          </cell>
          <cell r="H1887" t="str">
            <v/>
          </cell>
          <cell r="J1887" t="str">
            <v>X374</v>
          </cell>
          <cell r="K1887" t="str">
            <v/>
          </cell>
          <cell r="M1887" t="str">
            <v/>
          </cell>
          <cell r="N1887" t="str">
            <v/>
          </cell>
          <cell r="O1887" t="str">
            <v/>
          </cell>
          <cell r="P1887" t="str">
            <v/>
          </cell>
          <cell r="Q1887" t="str">
            <v/>
          </cell>
          <cell r="R1887" t="str">
            <v/>
          </cell>
          <cell r="S1887" t="str">
            <v/>
          </cell>
          <cell r="T1887" t="str">
            <v/>
          </cell>
          <cell r="U1887" t="str">
            <v/>
          </cell>
          <cell r="V1887" t="str">
            <v/>
          </cell>
          <cell r="W1887" t="str">
            <v/>
          </cell>
          <cell r="X1887" t="str">
            <v/>
          </cell>
          <cell r="Y1887" t="str">
            <v/>
          </cell>
          <cell r="Z1887" t="str">
            <v/>
          </cell>
          <cell r="AA1887" t="str">
            <v/>
          </cell>
          <cell r="AB1887" t="str">
            <v/>
          </cell>
          <cell r="AC1887" t="str">
            <v/>
          </cell>
          <cell r="AD1887" t="str">
            <v/>
          </cell>
          <cell r="AE1887" t="str">
            <v/>
          </cell>
          <cell r="AF1887" t="str">
            <v/>
          </cell>
          <cell r="AG1887" t="str">
            <v/>
          </cell>
          <cell r="AH1887" t="str">
            <v/>
          </cell>
        </row>
        <row r="1888">
          <cell r="A1888">
            <v>1874</v>
          </cell>
          <cell r="B1888" t="str">
            <v/>
          </cell>
          <cell r="C1888" t="str">
            <v/>
          </cell>
          <cell r="D1888" t="str">
            <v/>
          </cell>
          <cell r="E1888" t="str">
            <v/>
          </cell>
          <cell r="F1888" t="str">
            <v/>
          </cell>
          <cell r="G1888" t="str">
            <v/>
          </cell>
          <cell r="H1888" t="str">
            <v/>
          </cell>
          <cell r="J1888" t="str">
            <v>X375</v>
          </cell>
          <cell r="K1888" t="str">
            <v/>
          </cell>
          <cell r="M1888" t="str">
            <v/>
          </cell>
          <cell r="N1888" t="str">
            <v/>
          </cell>
          <cell r="O1888" t="str">
            <v/>
          </cell>
          <cell r="P1888" t="str">
            <v/>
          </cell>
          <cell r="Q1888" t="str">
            <v/>
          </cell>
          <cell r="R1888" t="str">
            <v/>
          </cell>
          <cell r="S1888" t="str">
            <v/>
          </cell>
          <cell r="T1888" t="str">
            <v/>
          </cell>
          <cell r="U1888" t="str">
            <v/>
          </cell>
          <cell r="V1888" t="str">
            <v/>
          </cell>
          <cell r="W1888" t="str">
            <v/>
          </cell>
          <cell r="X1888" t="str">
            <v/>
          </cell>
          <cell r="Y1888" t="str">
            <v/>
          </cell>
          <cell r="Z1888" t="str">
            <v/>
          </cell>
          <cell r="AA1888" t="str">
            <v/>
          </cell>
          <cell r="AB1888" t="str">
            <v/>
          </cell>
          <cell r="AC1888" t="str">
            <v/>
          </cell>
          <cell r="AD1888" t="str">
            <v/>
          </cell>
          <cell r="AE1888" t="str">
            <v/>
          </cell>
          <cell r="AF1888" t="str">
            <v/>
          </cell>
          <cell r="AG1888" t="str">
            <v/>
          </cell>
          <cell r="AH1888" t="str">
            <v/>
          </cell>
        </row>
        <row r="1889">
          <cell r="A1889">
            <v>1875</v>
          </cell>
          <cell r="B1889" t="str">
            <v/>
          </cell>
          <cell r="C1889" t="str">
            <v/>
          </cell>
          <cell r="D1889" t="str">
            <v/>
          </cell>
          <cell r="E1889" t="str">
            <v/>
          </cell>
          <cell r="F1889" t="str">
            <v/>
          </cell>
          <cell r="G1889" t="str">
            <v/>
          </cell>
          <cell r="H1889" t="str">
            <v/>
          </cell>
          <cell r="J1889" t="str">
            <v>X376</v>
          </cell>
          <cell r="K1889" t="str">
            <v/>
          </cell>
          <cell r="M1889" t="str">
            <v/>
          </cell>
          <cell r="N1889" t="str">
            <v/>
          </cell>
          <cell r="O1889" t="str">
            <v/>
          </cell>
          <cell r="P1889" t="str">
            <v/>
          </cell>
          <cell r="Q1889" t="str">
            <v/>
          </cell>
          <cell r="R1889" t="str">
            <v/>
          </cell>
          <cell r="S1889" t="str">
            <v/>
          </cell>
          <cell r="T1889" t="str">
            <v/>
          </cell>
          <cell r="U1889" t="str">
            <v/>
          </cell>
          <cell r="V1889" t="str">
            <v/>
          </cell>
          <cell r="W1889" t="str">
            <v/>
          </cell>
          <cell r="X1889" t="str">
            <v/>
          </cell>
          <cell r="Y1889" t="str">
            <v/>
          </cell>
          <cell r="Z1889" t="str">
            <v/>
          </cell>
          <cell r="AA1889" t="str">
            <v/>
          </cell>
          <cell r="AB1889" t="str">
            <v/>
          </cell>
          <cell r="AC1889" t="str">
            <v/>
          </cell>
          <cell r="AD1889" t="str">
            <v/>
          </cell>
          <cell r="AE1889" t="str">
            <v/>
          </cell>
          <cell r="AF1889" t="str">
            <v/>
          </cell>
          <cell r="AG1889" t="str">
            <v/>
          </cell>
          <cell r="AH1889" t="str">
            <v/>
          </cell>
        </row>
        <row r="1890">
          <cell r="A1890">
            <v>1876</v>
          </cell>
          <cell r="B1890" t="str">
            <v/>
          </cell>
          <cell r="C1890" t="str">
            <v/>
          </cell>
          <cell r="D1890" t="str">
            <v/>
          </cell>
          <cell r="E1890" t="str">
            <v/>
          </cell>
          <cell r="F1890" t="str">
            <v/>
          </cell>
          <cell r="G1890" t="str">
            <v/>
          </cell>
          <cell r="H1890" t="str">
            <v/>
          </cell>
          <cell r="J1890" t="str">
            <v>X377</v>
          </cell>
          <cell r="K1890" t="str">
            <v/>
          </cell>
          <cell r="M1890" t="str">
            <v/>
          </cell>
          <cell r="N1890" t="str">
            <v/>
          </cell>
          <cell r="O1890" t="str">
            <v/>
          </cell>
          <cell r="P1890" t="str">
            <v/>
          </cell>
          <cell r="Q1890" t="str">
            <v/>
          </cell>
          <cell r="R1890" t="str">
            <v/>
          </cell>
          <cell r="S1890" t="str">
            <v/>
          </cell>
          <cell r="T1890" t="str">
            <v/>
          </cell>
          <cell r="U1890" t="str">
            <v/>
          </cell>
          <cell r="V1890" t="str">
            <v/>
          </cell>
          <cell r="W1890" t="str">
            <v/>
          </cell>
          <cell r="X1890" t="str">
            <v/>
          </cell>
          <cell r="Y1890" t="str">
            <v/>
          </cell>
          <cell r="Z1890" t="str">
            <v/>
          </cell>
          <cell r="AA1890" t="str">
            <v/>
          </cell>
          <cell r="AB1890" t="str">
            <v/>
          </cell>
          <cell r="AC1890" t="str">
            <v/>
          </cell>
          <cell r="AD1890" t="str">
            <v/>
          </cell>
          <cell r="AE1890" t="str">
            <v/>
          </cell>
          <cell r="AF1890" t="str">
            <v/>
          </cell>
          <cell r="AG1890" t="str">
            <v/>
          </cell>
          <cell r="AH1890" t="str">
            <v/>
          </cell>
        </row>
        <row r="1891">
          <cell r="A1891">
            <v>1877</v>
          </cell>
          <cell r="B1891" t="str">
            <v/>
          </cell>
          <cell r="C1891" t="str">
            <v/>
          </cell>
          <cell r="D1891" t="str">
            <v/>
          </cell>
          <cell r="E1891" t="str">
            <v/>
          </cell>
          <cell r="F1891" t="str">
            <v/>
          </cell>
          <cell r="G1891" t="str">
            <v/>
          </cell>
          <cell r="H1891" t="str">
            <v/>
          </cell>
          <cell r="J1891" t="str">
            <v>X378</v>
          </cell>
          <cell r="K1891" t="str">
            <v/>
          </cell>
          <cell r="M1891" t="str">
            <v/>
          </cell>
          <cell r="N1891" t="str">
            <v/>
          </cell>
          <cell r="O1891" t="str">
            <v/>
          </cell>
          <cell r="P1891" t="str">
            <v/>
          </cell>
          <cell r="Q1891" t="str">
            <v/>
          </cell>
          <cell r="R1891" t="str">
            <v/>
          </cell>
          <cell r="S1891" t="str">
            <v/>
          </cell>
          <cell r="T1891" t="str">
            <v/>
          </cell>
          <cell r="U1891" t="str">
            <v/>
          </cell>
          <cell r="V1891" t="str">
            <v/>
          </cell>
          <cell r="W1891" t="str">
            <v/>
          </cell>
          <cell r="X1891" t="str">
            <v/>
          </cell>
          <cell r="Y1891" t="str">
            <v/>
          </cell>
          <cell r="Z1891" t="str">
            <v/>
          </cell>
          <cell r="AA1891" t="str">
            <v/>
          </cell>
          <cell r="AB1891" t="str">
            <v/>
          </cell>
          <cell r="AC1891" t="str">
            <v/>
          </cell>
          <cell r="AD1891" t="str">
            <v/>
          </cell>
          <cell r="AE1891" t="str">
            <v/>
          </cell>
          <cell r="AF1891" t="str">
            <v/>
          </cell>
          <cell r="AG1891" t="str">
            <v/>
          </cell>
          <cell r="AH1891" t="str">
            <v/>
          </cell>
        </row>
        <row r="1892">
          <cell r="A1892">
            <v>1878</v>
          </cell>
          <cell r="B1892" t="str">
            <v/>
          </cell>
          <cell r="C1892" t="str">
            <v/>
          </cell>
          <cell r="D1892" t="str">
            <v/>
          </cell>
          <cell r="E1892" t="str">
            <v/>
          </cell>
          <cell r="F1892" t="str">
            <v/>
          </cell>
          <cell r="G1892" t="str">
            <v/>
          </cell>
          <cell r="H1892" t="str">
            <v/>
          </cell>
          <cell r="J1892" t="str">
            <v>X379</v>
          </cell>
          <cell r="K1892" t="str">
            <v/>
          </cell>
          <cell r="M1892" t="str">
            <v/>
          </cell>
          <cell r="N1892" t="str">
            <v/>
          </cell>
          <cell r="O1892" t="str">
            <v/>
          </cell>
          <cell r="P1892" t="str">
            <v/>
          </cell>
          <cell r="Q1892" t="str">
            <v/>
          </cell>
          <cell r="R1892" t="str">
            <v/>
          </cell>
          <cell r="S1892" t="str">
            <v/>
          </cell>
          <cell r="T1892" t="str">
            <v/>
          </cell>
          <cell r="U1892" t="str">
            <v/>
          </cell>
          <cell r="V1892" t="str">
            <v/>
          </cell>
          <cell r="W1892" t="str">
            <v/>
          </cell>
          <cell r="X1892" t="str">
            <v/>
          </cell>
          <cell r="Y1892" t="str">
            <v/>
          </cell>
          <cell r="Z1892" t="str">
            <v/>
          </cell>
          <cell r="AA1892" t="str">
            <v/>
          </cell>
          <cell r="AB1892" t="str">
            <v/>
          </cell>
          <cell r="AC1892" t="str">
            <v/>
          </cell>
          <cell r="AD1892" t="str">
            <v/>
          </cell>
          <cell r="AE1892" t="str">
            <v/>
          </cell>
          <cell r="AF1892" t="str">
            <v/>
          </cell>
          <cell r="AG1892" t="str">
            <v/>
          </cell>
          <cell r="AH1892" t="str">
            <v/>
          </cell>
        </row>
        <row r="1893">
          <cell r="A1893">
            <v>1879</v>
          </cell>
          <cell r="B1893" t="str">
            <v/>
          </cell>
          <cell r="C1893" t="str">
            <v/>
          </cell>
          <cell r="D1893" t="str">
            <v/>
          </cell>
          <cell r="E1893" t="str">
            <v/>
          </cell>
          <cell r="F1893" t="str">
            <v/>
          </cell>
          <cell r="G1893" t="str">
            <v/>
          </cell>
          <cell r="H1893" t="str">
            <v/>
          </cell>
          <cell r="J1893" t="str">
            <v>X380</v>
          </cell>
          <cell r="K1893" t="str">
            <v/>
          </cell>
          <cell r="M1893" t="str">
            <v/>
          </cell>
          <cell r="N1893" t="str">
            <v/>
          </cell>
          <cell r="O1893" t="str">
            <v/>
          </cell>
          <cell r="P1893" t="str">
            <v/>
          </cell>
          <cell r="Q1893" t="str">
            <v/>
          </cell>
          <cell r="R1893" t="str">
            <v/>
          </cell>
          <cell r="S1893" t="str">
            <v/>
          </cell>
          <cell r="T1893" t="str">
            <v/>
          </cell>
          <cell r="U1893" t="str">
            <v/>
          </cell>
          <cell r="V1893" t="str">
            <v/>
          </cell>
          <cell r="W1893" t="str">
            <v/>
          </cell>
          <cell r="X1893" t="str">
            <v/>
          </cell>
          <cell r="Y1893" t="str">
            <v/>
          </cell>
          <cell r="Z1893" t="str">
            <v/>
          </cell>
          <cell r="AA1893" t="str">
            <v/>
          </cell>
          <cell r="AB1893" t="str">
            <v/>
          </cell>
          <cell r="AC1893" t="str">
            <v/>
          </cell>
          <cell r="AD1893" t="str">
            <v/>
          </cell>
          <cell r="AE1893" t="str">
            <v/>
          </cell>
          <cell r="AF1893" t="str">
            <v/>
          </cell>
          <cell r="AG1893" t="str">
            <v/>
          </cell>
          <cell r="AH1893" t="str">
            <v/>
          </cell>
        </row>
        <row r="1894">
          <cell r="A1894">
            <v>1880</v>
          </cell>
          <cell r="B1894" t="str">
            <v/>
          </cell>
          <cell r="C1894" t="str">
            <v/>
          </cell>
          <cell r="D1894" t="str">
            <v/>
          </cell>
          <cell r="E1894" t="str">
            <v/>
          </cell>
          <cell r="F1894" t="str">
            <v/>
          </cell>
          <cell r="G1894" t="str">
            <v/>
          </cell>
          <cell r="H1894" t="str">
            <v/>
          </cell>
          <cell r="J1894" t="str">
            <v>X381</v>
          </cell>
          <cell r="K1894" t="str">
            <v/>
          </cell>
          <cell r="M1894" t="str">
            <v/>
          </cell>
          <cell r="N1894" t="str">
            <v/>
          </cell>
          <cell r="O1894" t="str">
            <v/>
          </cell>
          <cell r="P1894" t="str">
            <v/>
          </cell>
          <cell r="Q1894" t="str">
            <v/>
          </cell>
          <cell r="R1894" t="str">
            <v/>
          </cell>
          <cell r="S1894" t="str">
            <v/>
          </cell>
          <cell r="T1894" t="str">
            <v/>
          </cell>
          <cell r="U1894" t="str">
            <v/>
          </cell>
          <cell r="V1894" t="str">
            <v/>
          </cell>
          <cell r="W1894" t="str">
            <v/>
          </cell>
          <cell r="X1894" t="str">
            <v/>
          </cell>
          <cell r="Y1894" t="str">
            <v/>
          </cell>
          <cell r="Z1894" t="str">
            <v/>
          </cell>
          <cell r="AA1894" t="str">
            <v/>
          </cell>
          <cell r="AB1894" t="str">
            <v/>
          </cell>
          <cell r="AC1894" t="str">
            <v/>
          </cell>
          <cell r="AD1894" t="str">
            <v/>
          </cell>
          <cell r="AE1894" t="str">
            <v/>
          </cell>
          <cell r="AF1894" t="str">
            <v/>
          </cell>
          <cell r="AG1894" t="str">
            <v/>
          </cell>
          <cell r="AH1894" t="str">
            <v/>
          </cell>
        </row>
        <row r="1895">
          <cell r="A1895">
            <v>1881</v>
          </cell>
          <cell r="B1895" t="str">
            <v/>
          </cell>
          <cell r="C1895" t="str">
            <v/>
          </cell>
          <cell r="D1895" t="str">
            <v/>
          </cell>
          <cell r="E1895" t="str">
            <v/>
          </cell>
          <cell r="F1895" t="str">
            <v/>
          </cell>
          <cell r="G1895" t="str">
            <v/>
          </cell>
          <cell r="H1895" t="str">
            <v/>
          </cell>
          <cell r="J1895" t="str">
            <v>X382</v>
          </cell>
          <cell r="K1895" t="str">
            <v/>
          </cell>
          <cell r="M1895" t="str">
            <v/>
          </cell>
          <cell r="N1895" t="str">
            <v/>
          </cell>
          <cell r="O1895" t="str">
            <v/>
          </cell>
          <cell r="P1895" t="str">
            <v/>
          </cell>
          <cell r="Q1895" t="str">
            <v/>
          </cell>
          <cell r="R1895" t="str">
            <v/>
          </cell>
          <cell r="S1895" t="str">
            <v/>
          </cell>
          <cell r="T1895" t="str">
            <v/>
          </cell>
          <cell r="U1895" t="str">
            <v/>
          </cell>
          <cell r="V1895" t="str">
            <v/>
          </cell>
          <cell r="W1895" t="str">
            <v/>
          </cell>
          <cell r="X1895" t="str">
            <v/>
          </cell>
          <cell r="Y1895" t="str">
            <v/>
          </cell>
          <cell r="Z1895" t="str">
            <v/>
          </cell>
          <cell r="AA1895" t="str">
            <v/>
          </cell>
          <cell r="AB1895" t="str">
            <v/>
          </cell>
          <cell r="AC1895" t="str">
            <v/>
          </cell>
          <cell r="AD1895" t="str">
            <v/>
          </cell>
          <cell r="AE1895" t="str">
            <v/>
          </cell>
          <cell r="AF1895" t="str">
            <v/>
          </cell>
          <cell r="AG1895" t="str">
            <v/>
          </cell>
          <cell r="AH1895" t="str">
            <v/>
          </cell>
        </row>
        <row r="1896">
          <cell r="A1896">
            <v>1882</v>
          </cell>
          <cell r="B1896" t="str">
            <v/>
          </cell>
          <cell r="C1896" t="str">
            <v/>
          </cell>
          <cell r="D1896" t="str">
            <v/>
          </cell>
          <cell r="E1896" t="str">
            <v/>
          </cell>
          <cell r="F1896" t="str">
            <v/>
          </cell>
          <cell r="G1896" t="str">
            <v/>
          </cell>
          <cell r="H1896" t="str">
            <v/>
          </cell>
          <cell r="J1896" t="str">
            <v>X383</v>
          </cell>
          <cell r="K1896" t="str">
            <v/>
          </cell>
          <cell r="M1896" t="str">
            <v/>
          </cell>
          <cell r="N1896" t="str">
            <v/>
          </cell>
          <cell r="O1896" t="str">
            <v/>
          </cell>
          <cell r="P1896" t="str">
            <v/>
          </cell>
          <cell r="Q1896" t="str">
            <v/>
          </cell>
          <cell r="R1896" t="str">
            <v/>
          </cell>
          <cell r="S1896" t="str">
            <v/>
          </cell>
          <cell r="T1896" t="str">
            <v/>
          </cell>
          <cell r="U1896" t="str">
            <v/>
          </cell>
          <cell r="V1896" t="str">
            <v/>
          </cell>
          <cell r="W1896" t="str">
            <v/>
          </cell>
          <cell r="X1896" t="str">
            <v/>
          </cell>
          <cell r="Y1896" t="str">
            <v/>
          </cell>
          <cell r="Z1896" t="str">
            <v/>
          </cell>
          <cell r="AA1896" t="str">
            <v/>
          </cell>
          <cell r="AB1896" t="str">
            <v/>
          </cell>
          <cell r="AC1896" t="str">
            <v/>
          </cell>
          <cell r="AD1896" t="str">
            <v/>
          </cell>
          <cell r="AE1896" t="str">
            <v/>
          </cell>
          <cell r="AF1896" t="str">
            <v/>
          </cell>
          <cell r="AG1896" t="str">
            <v/>
          </cell>
          <cell r="AH1896" t="str">
            <v/>
          </cell>
        </row>
        <row r="1897">
          <cell r="A1897">
            <v>1883</v>
          </cell>
          <cell r="B1897" t="str">
            <v/>
          </cell>
          <cell r="C1897" t="str">
            <v/>
          </cell>
          <cell r="D1897" t="str">
            <v/>
          </cell>
          <cell r="E1897" t="str">
            <v/>
          </cell>
          <cell r="F1897" t="str">
            <v/>
          </cell>
          <cell r="G1897" t="str">
            <v/>
          </cell>
          <cell r="H1897" t="str">
            <v/>
          </cell>
          <cell r="J1897" t="str">
            <v>X384</v>
          </cell>
          <cell r="K1897" t="str">
            <v/>
          </cell>
          <cell r="M1897" t="str">
            <v/>
          </cell>
          <cell r="N1897" t="str">
            <v/>
          </cell>
          <cell r="O1897" t="str">
            <v/>
          </cell>
          <cell r="P1897" t="str">
            <v/>
          </cell>
          <cell r="Q1897" t="str">
            <v/>
          </cell>
          <cell r="R1897" t="str">
            <v/>
          </cell>
          <cell r="S1897" t="str">
            <v/>
          </cell>
          <cell r="T1897" t="str">
            <v/>
          </cell>
          <cell r="U1897" t="str">
            <v/>
          </cell>
          <cell r="V1897" t="str">
            <v/>
          </cell>
          <cell r="W1897" t="str">
            <v/>
          </cell>
          <cell r="X1897" t="str">
            <v/>
          </cell>
          <cell r="Y1897" t="str">
            <v/>
          </cell>
          <cell r="Z1897" t="str">
            <v/>
          </cell>
          <cell r="AA1897" t="str">
            <v/>
          </cell>
          <cell r="AB1897" t="str">
            <v/>
          </cell>
          <cell r="AC1897" t="str">
            <v/>
          </cell>
          <cell r="AD1897" t="str">
            <v/>
          </cell>
          <cell r="AE1897" t="str">
            <v/>
          </cell>
          <cell r="AF1897" t="str">
            <v/>
          </cell>
          <cell r="AG1897" t="str">
            <v/>
          </cell>
          <cell r="AH1897" t="str">
            <v/>
          </cell>
        </row>
        <row r="1898">
          <cell r="A1898">
            <v>1884</v>
          </cell>
          <cell r="B1898" t="str">
            <v/>
          </cell>
          <cell r="C1898" t="str">
            <v/>
          </cell>
          <cell r="D1898" t="str">
            <v/>
          </cell>
          <cell r="E1898" t="str">
            <v/>
          </cell>
          <cell r="F1898" t="str">
            <v/>
          </cell>
          <cell r="G1898" t="str">
            <v/>
          </cell>
          <cell r="H1898" t="str">
            <v/>
          </cell>
          <cell r="J1898" t="str">
            <v>X385</v>
          </cell>
          <cell r="K1898" t="str">
            <v/>
          </cell>
          <cell r="M1898" t="str">
            <v/>
          </cell>
          <cell r="N1898" t="str">
            <v/>
          </cell>
          <cell r="O1898" t="str">
            <v/>
          </cell>
          <cell r="P1898" t="str">
            <v/>
          </cell>
          <cell r="Q1898" t="str">
            <v/>
          </cell>
          <cell r="R1898" t="str">
            <v/>
          </cell>
          <cell r="S1898" t="str">
            <v/>
          </cell>
          <cell r="T1898" t="str">
            <v/>
          </cell>
          <cell r="U1898" t="str">
            <v/>
          </cell>
          <cell r="V1898" t="str">
            <v/>
          </cell>
          <cell r="W1898" t="str">
            <v/>
          </cell>
          <cell r="X1898" t="str">
            <v/>
          </cell>
          <cell r="Y1898" t="str">
            <v/>
          </cell>
          <cell r="Z1898" t="str">
            <v/>
          </cell>
          <cell r="AA1898" t="str">
            <v/>
          </cell>
          <cell r="AB1898" t="str">
            <v/>
          </cell>
          <cell r="AC1898" t="str">
            <v/>
          </cell>
          <cell r="AD1898" t="str">
            <v/>
          </cell>
          <cell r="AE1898" t="str">
            <v/>
          </cell>
          <cell r="AF1898" t="str">
            <v/>
          </cell>
          <cell r="AG1898" t="str">
            <v/>
          </cell>
          <cell r="AH1898" t="str">
            <v/>
          </cell>
        </row>
        <row r="1899">
          <cell r="A1899">
            <v>1885</v>
          </cell>
          <cell r="B1899" t="str">
            <v/>
          </cell>
          <cell r="C1899" t="str">
            <v/>
          </cell>
          <cell r="D1899" t="str">
            <v/>
          </cell>
          <cell r="E1899" t="str">
            <v/>
          </cell>
          <cell r="F1899" t="str">
            <v/>
          </cell>
          <cell r="G1899" t="str">
            <v/>
          </cell>
          <cell r="H1899" t="str">
            <v/>
          </cell>
          <cell r="J1899" t="str">
            <v>X386</v>
          </cell>
          <cell r="K1899" t="str">
            <v/>
          </cell>
          <cell r="M1899" t="str">
            <v/>
          </cell>
          <cell r="N1899" t="str">
            <v/>
          </cell>
          <cell r="O1899" t="str">
            <v/>
          </cell>
          <cell r="P1899" t="str">
            <v/>
          </cell>
          <cell r="Q1899" t="str">
            <v/>
          </cell>
          <cell r="R1899" t="str">
            <v/>
          </cell>
          <cell r="S1899" t="str">
            <v/>
          </cell>
          <cell r="T1899" t="str">
            <v/>
          </cell>
          <cell r="U1899" t="str">
            <v/>
          </cell>
          <cell r="V1899" t="str">
            <v/>
          </cell>
          <cell r="W1899" t="str">
            <v/>
          </cell>
          <cell r="X1899" t="str">
            <v/>
          </cell>
          <cell r="Y1899" t="str">
            <v/>
          </cell>
          <cell r="Z1899" t="str">
            <v/>
          </cell>
          <cell r="AA1899" t="str">
            <v/>
          </cell>
          <cell r="AB1899" t="str">
            <v/>
          </cell>
          <cell r="AC1899" t="str">
            <v/>
          </cell>
          <cell r="AD1899" t="str">
            <v/>
          </cell>
          <cell r="AE1899" t="str">
            <v/>
          </cell>
          <cell r="AF1899" t="str">
            <v/>
          </cell>
          <cell r="AG1899" t="str">
            <v/>
          </cell>
          <cell r="AH1899" t="str">
            <v/>
          </cell>
        </row>
        <row r="1900">
          <cell r="A1900">
            <v>1886</v>
          </cell>
          <cell r="B1900" t="str">
            <v/>
          </cell>
          <cell r="C1900" t="str">
            <v/>
          </cell>
          <cell r="D1900" t="str">
            <v/>
          </cell>
          <cell r="E1900" t="str">
            <v/>
          </cell>
          <cell r="F1900" t="str">
            <v/>
          </cell>
          <cell r="G1900" t="str">
            <v/>
          </cell>
          <cell r="H1900" t="str">
            <v/>
          </cell>
          <cell r="J1900" t="str">
            <v>X387</v>
          </cell>
          <cell r="K1900" t="str">
            <v/>
          </cell>
          <cell r="M1900" t="str">
            <v/>
          </cell>
          <cell r="N1900" t="str">
            <v/>
          </cell>
          <cell r="O1900" t="str">
            <v/>
          </cell>
          <cell r="P1900" t="str">
            <v/>
          </cell>
          <cell r="Q1900" t="str">
            <v/>
          </cell>
          <cell r="R1900" t="str">
            <v/>
          </cell>
          <cell r="S1900" t="str">
            <v/>
          </cell>
          <cell r="T1900" t="str">
            <v/>
          </cell>
          <cell r="U1900" t="str">
            <v/>
          </cell>
          <cell r="V1900" t="str">
            <v/>
          </cell>
          <cell r="W1900" t="str">
            <v/>
          </cell>
          <cell r="X1900" t="str">
            <v/>
          </cell>
          <cell r="Y1900" t="str">
            <v/>
          </cell>
          <cell r="Z1900" t="str">
            <v/>
          </cell>
          <cell r="AA1900" t="str">
            <v/>
          </cell>
          <cell r="AB1900" t="str">
            <v/>
          </cell>
          <cell r="AC1900" t="str">
            <v/>
          </cell>
          <cell r="AD1900" t="str">
            <v/>
          </cell>
          <cell r="AE1900" t="str">
            <v/>
          </cell>
          <cell r="AF1900" t="str">
            <v/>
          </cell>
          <cell r="AG1900" t="str">
            <v/>
          </cell>
          <cell r="AH1900" t="str">
            <v/>
          </cell>
        </row>
        <row r="1901">
          <cell r="A1901">
            <v>1887</v>
          </cell>
          <cell r="B1901" t="str">
            <v/>
          </cell>
          <cell r="C1901" t="str">
            <v/>
          </cell>
          <cell r="D1901" t="str">
            <v/>
          </cell>
          <cell r="E1901" t="str">
            <v/>
          </cell>
          <cell r="F1901" t="str">
            <v/>
          </cell>
          <cell r="G1901" t="str">
            <v/>
          </cell>
          <cell r="H1901" t="str">
            <v/>
          </cell>
          <cell r="J1901" t="str">
            <v>X388</v>
          </cell>
          <cell r="K1901" t="str">
            <v/>
          </cell>
          <cell r="M1901" t="str">
            <v/>
          </cell>
          <cell r="N1901" t="str">
            <v/>
          </cell>
          <cell r="O1901" t="str">
            <v/>
          </cell>
          <cell r="P1901" t="str">
            <v/>
          </cell>
          <cell r="Q1901" t="str">
            <v/>
          </cell>
          <cell r="R1901" t="str">
            <v/>
          </cell>
          <cell r="S1901" t="str">
            <v/>
          </cell>
          <cell r="T1901" t="str">
            <v/>
          </cell>
          <cell r="U1901" t="str">
            <v/>
          </cell>
          <cell r="V1901" t="str">
            <v/>
          </cell>
          <cell r="W1901" t="str">
            <v/>
          </cell>
          <cell r="X1901" t="str">
            <v/>
          </cell>
          <cell r="Y1901" t="str">
            <v/>
          </cell>
          <cell r="Z1901" t="str">
            <v/>
          </cell>
          <cell r="AA1901" t="str">
            <v/>
          </cell>
          <cell r="AB1901" t="str">
            <v/>
          </cell>
          <cell r="AC1901" t="str">
            <v/>
          </cell>
          <cell r="AD1901" t="str">
            <v/>
          </cell>
          <cell r="AE1901" t="str">
            <v/>
          </cell>
          <cell r="AF1901" t="str">
            <v/>
          </cell>
          <cell r="AG1901" t="str">
            <v/>
          </cell>
          <cell r="AH1901" t="str">
            <v/>
          </cell>
        </row>
        <row r="1902">
          <cell r="A1902">
            <v>1888</v>
          </cell>
          <cell r="B1902" t="str">
            <v/>
          </cell>
          <cell r="C1902" t="str">
            <v/>
          </cell>
          <cell r="D1902" t="str">
            <v/>
          </cell>
          <cell r="E1902" t="str">
            <v/>
          </cell>
          <cell r="F1902" t="str">
            <v/>
          </cell>
          <cell r="G1902" t="str">
            <v/>
          </cell>
          <cell r="H1902" t="str">
            <v/>
          </cell>
          <cell r="J1902" t="str">
            <v>X389</v>
          </cell>
          <cell r="K1902" t="str">
            <v/>
          </cell>
          <cell r="M1902" t="str">
            <v/>
          </cell>
          <cell r="N1902" t="str">
            <v/>
          </cell>
          <cell r="O1902" t="str">
            <v/>
          </cell>
          <cell r="P1902" t="str">
            <v/>
          </cell>
          <cell r="Q1902" t="str">
            <v/>
          </cell>
          <cell r="R1902" t="str">
            <v/>
          </cell>
          <cell r="S1902" t="str">
            <v/>
          </cell>
          <cell r="T1902" t="str">
            <v/>
          </cell>
          <cell r="U1902" t="str">
            <v/>
          </cell>
          <cell r="V1902" t="str">
            <v/>
          </cell>
          <cell r="W1902" t="str">
            <v/>
          </cell>
          <cell r="X1902" t="str">
            <v/>
          </cell>
          <cell r="Y1902" t="str">
            <v/>
          </cell>
          <cell r="Z1902" t="str">
            <v/>
          </cell>
          <cell r="AA1902" t="str">
            <v/>
          </cell>
          <cell r="AB1902" t="str">
            <v/>
          </cell>
          <cell r="AC1902" t="str">
            <v/>
          </cell>
          <cell r="AD1902" t="str">
            <v/>
          </cell>
          <cell r="AE1902" t="str">
            <v/>
          </cell>
          <cell r="AF1902" t="str">
            <v/>
          </cell>
          <cell r="AG1902" t="str">
            <v/>
          </cell>
          <cell r="AH1902" t="str">
            <v/>
          </cell>
        </row>
        <row r="1903">
          <cell r="A1903">
            <v>1889</v>
          </cell>
          <cell r="B1903" t="str">
            <v/>
          </cell>
          <cell r="C1903" t="str">
            <v/>
          </cell>
          <cell r="D1903" t="str">
            <v/>
          </cell>
          <cell r="E1903" t="str">
            <v/>
          </cell>
          <cell r="F1903" t="str">
            <v/>
          </cell>
          <cell r="G1903" t="str">
            <v/>
          </cell>
          <cell r="H1903" t="str">
            <v/>
          </cell>
          <cell r="J1903" t="str">
            <v>X390</v>
          </cell>
          <cell r="K1903" t="str">
            <v/>
          </cell>
          <cell r="M1903" t="str">
            <v/>
          </cell>
          <cell r="N1903" t="str">
            <v/>
          </cell>
          <cell r="O1903" t="str">
            <v/>
          </cell>
          <cell r="P1903" t="str">
            <v/>
          </cell>
          <cell r="Q1903" t="str">
            <v/>
          </cell>
          <cell r="R1903" t="str">
            <v/>
          </cell>
          <cell r="S1903" t="str">
            <v/>
          </cell>
          <cell r="T1903" t="str">
            <v/>
          </cell>
          <cell r="U1903" t="str">
            <v/>
          </cell>
          <cell r="V1903" t="str">
            <v/>
          </cell>
          <cell r="W1903" t="str">
            <v/>
          </cell>
          <cell r="X1903" t="str">
            <v/>
          </cell>
          <cell r="Y1903" t="str">
            <v/>
          </cell>
          <cell r="Z1903" t="str">
            <v/>
          </cell>
          <cell r="AA1903" t="str">
            <v/>
          </cell>
          <cell r="AB1903" t="str">
            <v/>
          </cell>
          <cell r="AC1903" t="str">
            <v/>
          </cell>
          <cell r="AD1903" t="str">
            <v/>
          </cell>
          <cell r="AE1903" t="str">
            <v/>
          </cell>
          <cell r="AF1903" t="str">
            <v/>
          </cell>
          <cell r="AG1903" t="str">
            <v/>
          </cell>
          <cell r="AH1903" t="str">
            <v/>
          </cell>
        </row>
        <row r="1904">
          <cell r="A1904">
            <v>1890</v>
          </cell>
          <cell r="B1904" t="str">
            <v/>
          </cell>
          <cell r="C1904" t="str">
            <v/>
          </cell>
          <cell r="D1904" t="str">
            <v/>
          </cell>
          <cell r="E1904" t="str">
            <v/>
          </cell>
          <cell r="F1904" t="str">
            <v/>
          </cell>
          <cell r="G1904" t="str">
            <v/>
          </cell>
          <cell r="H1904" t="str">
            <v/>
          </cell>
          <cell r="J1904" t="str">
            <v>X391</v>
          </cell>
          <cell r="K1904" t="str">
            <v/>
          </cell>
          <cell r="M1904" t="str">
            <v/>
          </cell>
          <cell r="N1904" t="str">
            <v/>
          </cell>
          <cell r="O1904" t="str">
            <v/>
          </cell>
          <cell r="P1904" t="str">
            <v/>
          </cell>
          <cell r="Q1904" t="str">
            <v/>
          </cell>
          <cell r="R1904" t="str">
            <v/>
          </cell>
          <cell r="S1904" t="str">
            <v/>
          </cell>
          <cell r="T1904" t="str">
            <v/>
          </cell>
          <cell r="U1904" t="str">
            <v/>
          </cell>
          <cell r="V1904" t="str">
            <v/>
          </cell>
          <cell r="W1904" t="str">
            <v/>
          </cell>
          <cell r="X1904" t="str">
            <v/>
          </cell>
          <cell r="Y1904" t="str">
            <v/>
          </cell>
          <cell r="Z1904" t="str">
            <v/>
          </cell>
          <cell r="AA1904" t="str">
            <v/>
          </cell>
          <cell r="AB1904" t="str">
            <v/>
          </cell>
          <cell r="AC1904" t="str">
            <v/>
          </cell>
          <cell r="AD1904" t="str">
            <v/>
          </cell>
          <cell r="AE1904" t="str">
            <v/>
          </cell>
          <cell r="AF1904" t="str">
            <v/>
          </cell>
          <cell r="AG1904" t="str">
            <v/>
          </cell>
          <cell r="AH1904" t="str">
            <v/>
          </cell>
        </row>
        <row r="1905">
          <cell r="A1905">
            <v>1891</v>
          </cell>
          <cell r="B1905" t="str">
            <v/>
          </cell>
          <cell r="C1905" t="str">
            <v/>
          </cell>
          <cell r="D1905" t="str">
            <v/>
          </cell>
          <cell r="E1905" t="str">
            <v/>
          </cell>
          <cell r="F1905" t="str">
            <v/>
          </cell>
          <cell r="G1905" t="str">
            <v/>
          </cell>
          <cell r="H1905" t="str">
            <v/>
          </cell>
          <cell r="J1905" t="str">
            <v>X392</v>
          </cell>
          <cell r="K1905" t="str">
            <v/>
          </cell>
          <cell r="M1905" t="str">
            <v/>
          </cell>
          <cell r="N1905" t="str">
            <v/>
          </cell>
          <cell r="O1905" t="str">
            <v/>
          </cell>
          <cell r="P1905" t="str">
            <v/>
          </cell>
          <cell r="Q1905" t="str">
            <v/>
          </cell>
          <cell r="R1905" t="str">
            <v/>
          </cell>
          <cell r="S1905" t="str">
            <v/>
          </cell>
          <cell r="T1905" t="str">
            <v/>
          </cell>
          <cell r="U1905" t="str">
            <v/>
          </cell>
          <cell r="V1905" t="str">
            <v/>
          </cell>
          <cell r="W1905" t="str">
            <v/>
          </cell>
          <cell r="X1905" t="str">
            <v/>
          </cell>
          <cell r="Y1905" t="str">
            <v/>
          </cell>
          <cell r="Z1905" t="str">
            <v/>
          </cell>
          <cell r="AA1905" t="str">
            <v/>
          </cell>
          <cell r="AB1905" t="str">
            <v/>
          </cell>
          <cell r="AC1905" t="str">
            <v/>
          </cell>
          <cell r="AD1905" t="str">
            <v/>
          </cell>
          <cell r="AE1905" t="str">
            <v/>
          </cell>
          <cell r="AF1905" t="str">
            <v/>
          </cell>
          <cell r="AG1905" t="str">
            <v/>
          </cell>
          <cell r="AH1905" t="str">
            <v/>
          </cell>
        </row>
        <row r="1906">
          <cell r="A1906">
            <v>1892</v>
          </cell>
          <cell r="B1906" t="str">
            <v/>
          </cell>
          <cell r="C1906" t="str">
            <v/>
          </cell>
          <cell r="D1906" t="str">
            <v/>
          </cell>
          <cell r="E1906" t="str">
            <v/>
          </cell>
          <cell r="F1906" t="str">
            <v/>
          </cell>
          <cell r="G1906" t="str">
            <v/>
          </cell>
          <cell r="H1906" t="str">
            <v/>
          </cell>
          <cell r="J1906" t="str">
            <v>X393</v>
          </cell>
          <cell r="K1906" t="str">
            <v/>
          </cell>
          <cell r="M1906" t="str">
            <v/>
          </cell>
          <cell r="N1906" t="str">
            <v/>
          </cell>
          <cell r="O1906" t="str">
            <v/>
          </cell>
          <cell r="P1906" t="str">
            <v/>
          </cell>
          <cell r="Q1906" t="str">
            <v/>
          </cell>
          <cell r="R1906" t="str">
            <v/>
          </cell>
          <cell r="S1906" t="str">
            <v/>
          </cell>
          <cell r="T1906" t="str">
            <v/>
          </cell>
          <cell r="U1906" t="str">
            <v/>
          </cell>
          <cell r="V1906" t="str">
            <v/>
          </cell>
          <cell r="W1906" t="str">
            <v/>
          </cell>
          <cell r="X1906" t="str">
            <v/>
          </cell>
          <cell r="Y1906" t="str">
            <v/>
          </cell>
          <cell r="Z1906" t="str">
            <v/>
          </cell>
          <cell r="AA1906" t="str">
            <v/>
          </cell>
          <cell r="AB1906" t="str">
            <v/>
          </cell>
          <cell r="AC1906" t="str">
            <v/>
          </cell>
          <cell r="AD1906" t="str">
            <v/>
          </cell>
          <cell r="AE1906" t="str">
            <v/>
          </cell>
          <cell r="AF1906" t="str">
            <v/>
          </cell>
          <cell r="AG1906" t="str">
            <v/>
          </cell>
          <cell r="AH1906" t="str">
            <v/>
          </cell>
        </row>
        <row r="1907">
          <cell r="A1907">
            <v>1893</v>
          </cell>
          <cell r="B1907" t="str">
            <v/>
          </cell>
          <cell r="C1907" t="str">
            <v/>
          </cell>
          <cell r="D1907" t="str">
            <v/>
          </cell>
          <cell r="E1907" t="str">
            <v/>
          </cell>
          <cell r="F1907" t="str">
            <v/>
          </cell>
          <cell r="G1907" t="str">
            <v/>
          </cell>
          <cell r="H1907" t="str">
            <v/>
          </cell>
          <cell r="J1907" t="str">
            <v>X394</v>
          </cell>
          <cell r="K1907" t="str">
            <v/>
          </cell>
          <cell r="M1907" t="str">
            <v/>
          </cell>
          <cell r="N1907" t="str">
            <v/>
          </cell>
          <cell r="O1907" t="str">
            <v/>
          </cell>
          <cell r="P1907" t="str">
            <v/>
          </cell>
          <cell r="Q1907" t="str">
            <v/>
          </cell>
          <cell r="R1907" t="str">
            <v/>
          </cell>
          <cell r="S1907" t="str">
            <v/>
          </cell>
          <cell r="T1907" t="str">
            <v/>
          </cell>
          <cell r="U1907" t="str">
            <v/>
          </cell>
          <cell r="V1907" t="str">
            <v/>
          </cell>
          <cell r="W1907" t="str">
            <v/>
          </cell>
          <cell r="X1907" t="str">
            <v/>
          </cell>
          <cell r="Y1907" t="str">
            <v/>
          </cell>
          <cell r="Z1907" t="str">
            <v/>
          </cell>
          <cell r="AA1907" t="str">
            <v/>
          </cell>
          <cell r="AB1907" t="str">
            <v/>
          </cell>
          <cell r="AC1907" t="str">
            <v/>
          </cell>
          <cell r="AD1907" t="str">
            <v/>
          </cell>
          <cell r="AE1907" t="str">
            <v/>
          </cell>
          <cell r="AF1907" t="str">
            <v/>
          </cell>
          <cell r="AG1907" t="str">
            <v/>
          </cell>
          <cell r="AH1907" t="str">
            <v/>
          </cell>
        </row>
        <row r="1908">
          <cell r="A1908">
            <v>1894</v>
          </cell>
          <cell r="B1908" t="str">
            <v/>
          </cell>
          <cell r="C1908" t="str">
            <v/>
          </cell>
          <cell r="D1908" t="str">
            <v/>
          </cell>
          <cell r="E1908" t="str">
            <v/>
          </cell>
          <cell r="F1908" t="str">
            <v/>
          </cell>
          <cell r="G1908" t="str">
            <v/>
          </cell>
          <cell r="H1908" t="str">
            <v/>
          </cell>
          <cell r="J1908" t="str">
            <v>X395</v>
          </cell>
          <cell r="K1908" t="str">
            <v/>
          </cell>
          <cell r="M1908" t="str">
            <v/>
          </cell>
          <cell r="N1908" t="str">
            <v/>
          </cell>
          <cell r="O1908" t="str">
            <v/>
          </cell>
          <cell r="P1908" t="str">
            <v/>
          </cell>
          <cell r="Q1908" t="str">
            <v/>
          </cell>
          <cell r="R1908" t="str">
            <v/>
          </cell>
          <cell r="S1908" t="str">
            <v/>
          </cell>
          <cell r="T1908" t="str">
            <v/>
          </cell>
          <cell r="U1908" t="str">
            <v/>
          </cell>
          <cell r="V1908" t="str">
            <v/>
          </cell>
          <cell r="W1908" t="str">
            <v/>
          </cell>
          <cell r="X1908" t="str">
            <v/>
          </cell>
          <cell r="Y1908" t="str">
            <v/>
          </cell>
          <cell r="Z1908" t="str">
            <v/>
          </cell>
          <cell r="AA1908" t="str">
            <v/>
          </cell>
          <cell r="AB1908" t="str">
            <v/>
          </cell>
          <cell r="AC1908" t="str">
            <v/>
          </cell>
          <cell r="AD1908" t="str">
            <v/>
          </cell>
          <cell r="AE1908" t="str">
            <v/>
          </cell>
          <cell r="AF1908" t="str">
            <v/>
          </cell>
          <cell r="AG1908" t="str">
            <v/>
          </cell>
          <cell r="AH1908" t="str">
            <v/>
          </cell>
        </row>
        <row r="1909">
          <cell r="A1909">
            <v>1895</v>
          </cell>
          <cell r="B1909" t="str">
            <v/>
          </cell>
          <cell r="C1909" t="str">
            <v/>
          </cell>
          <cell r="D1909" t="str">
            <v/>
          </cell>
          <cell r="E1909" t="str">
            <v/>
          </cell>
          <cell r="F1909" t="str">
            <v/>
          </cell>
          <cell r="G1909" t="str">
            <v/>
          </cell>
          <cell r="H1909" t="str">
            <v/>
          </cell>
          <cell r="J1909" t="str">
            <v>X396</v>
          </cell>
          <cell r="K1909" t="str">
            <v/>
          </cell>
          <cell r="M1909" t="str">
            <v/>
          </cell>
          <cell r="N1909" t="str">
            <v/>
          </cell>
          <cell r="O1909" t="str">
            <v/>
          </cell>
          <cell r="P1909" t="str">
            <v/>
          </cell>
          <cell r="Q1909" t="str">
            <v/>
          </cell>
          <cell r="R1909" t="str">
            <v/>
          </cell>
          <cell r="S1909" t="str">
            <v/>
          </cell>
          <cell r="T1909" t="str">
            <v/>
          </cell>
          <cell r="U1909" t="str">
            <v/>
          </cell>
          <cell r="V1909" t="str">
            <v/>
          </cell>
          <cell r="W1909" t="str">
            <v/>
          </cell>
          <cell r="X1909" t="str">
            <v/>
          </cell>
          <cell r="Y1909" t="str">
            <v/>
          </cell>
          <cell r="Z1909" t="str">
            <v/>
          </cell>
          <cell r="AA1909" t="str">
            <v/>
          </cell>
          <cell r="AB1909" t="str">
            <v/>
          </cell>
          <cell r="AC1909" t="str">
            <v/>
          </cell>
          <cell r="AD1909" t="str">
            <v/>
          </cell>
          <cell r="AE1909" t="str">
            <v/>
          </cell>
          <cell r="AF1909" t="str">
            <v/>
          </cell>
          <cell r="AG1909" t="str">
            <v/>
          </cell>
          <cell r="AH1909" t="str">
            <v/>
          </cell>
        </row>
        <row r="1910">
          <cell r="A1910">
            <v>1896</v>
          </cell>
          <cell r="B1910" t="str">
            <v/>
          </cell>
          <cell r="C1910" t="str">
            <v/>
          </cell>
          <cell r="D1910" t="str">
            <v/>
          </cell>
          <cell r="E1910" t="str">
            <v/>
          </cell>
          <cell r="F1910" t="str">
            <v/>
          </cell>
          <cell r="G1910" t="str">
            <v/>
          </cell>
          <cell r="H1910" t="str">
            <v/>
          </cell>
          <cell r="J1910" t="str">
            <v>X397</v>
          </cell>
          <cell r="K1910" t="str">
            <v/>
          </cell>
          <cell r="M1910" t="str">
            <v/>
          </cell>
          <cell r="N1910" t="str">
            <v/>
          </cell>
          <cell r="O1910" t="str">
            <v/>
          </cell>
          <cell r="P1910" t="str">
            <v/>
          </cell>
          <cell r="Q1910" t="str">
            <v/>
          </cell>
          <cell r="R1910" t="str">
            <v/>
          </cell>
          <cell r="S1910" t="str">
            <v/>
          </cell>
          <cell r="T1910" t="str">
            <v/>
          </cell>
          <cell r="U1910" t="str">
            <v/>
          </cell>
          <cell r="V1910" t="str">
            <v/>
          </cell>
          <cell r="W1910" t="str">
            <v/>
          </cell>
          <cell r="X1910" t="str">
            <v/>
          </cell>
          <cell r="Y1910" t="str">
            <v/>
          </cell>
          <cell r="Z1910" t="str">
            <v/>
          </cell>
          <cell r="AA1910" t="str">
            <v/>
          </cell>
          <cell r="AB1910" t="str">
            <v/>
          </cell>
          <cell r="AC1910" t="str">
            <v/>
          </cell>
          <cell r="AD1910" t="str">
            <v/>
          </cell>
          <cell r="AE1910" t="str">
            <v/>
          </cell>
          <cell r="AF1910" t="str">
            <v/>
          </cell>
          <cell r="AG1910" t="str">
            <v/>
          </cell>
          <cell r="AH1910" t="str">
            <v/>
          </cell>
        </row>
        <row r="1911">
          <cell r="A1911">
            <v>1897</v>
          </cell>
          <cell r="B1911" t="str">
            <v/>
          </cell>
          <cell r="C1911" t="str">
            <v/>
          </cell>
          <cell r="D1911" t="str">
            <v/>
          </cell>
          <cell r="E1911" t="str">
            <v/>
          </cell>
          <cell r="F1911" t="str">
            <v/>
          </cell>
          <cell r="G1911" t="str">
            <v/>
          </cell>
          <cell r="H1911" t="str">
            <v/>
          </cell>
          <cell r="J1911" t="str">
            <v>X398</v>
          </cell>
          <cell r="K1911" t="str">
            <v/>
          </cell>
          <cell r="M1911" t="str">
            <v/>
          </cell>
          <cell r="N1911" t="str">
            <v/>
          </cell>
          <cell r="O1911" t="str">
            <v/>
          </cell>
          <cell r="P1911" t="str">
            <v/>
          </cell>
          <cell r="Q1911" t="str">
            <v/>
          </cell>
          <cell r="R1911" t="str">
            <v/>
          </cell>
          <cell r="S1911" t="str">
            <v/>
          </cell>
          <cell r="T1911" t="str">
            <v/>
          </cell>
          <cell r="U1911" t="str">
            <v/>
          </cell>
          <cell r="V1911" t="str">
            <v/>
          </cell>
          <cell r="W1911" t="str">
            <v/>
          </cell>
          <cell r="X1911" t="str">
            <v/>
          </cell>
          <cell r="Y1911" t="str">
            <v/>
          </cell>
          <cell r="Z1911" t="str">
            <v/>
          </cell>
          <cell r="AA1911" t="str">
            <v/>
          </cell>
          <cell r="AB1911" t="str">
            <v/>
          </cell>
          <cell r="AC1911" t="str">
            <v/>
          </cell>
          <cell r="AD1911" t="str">
            <v/>
          </cell>
          <cell r="AE1911" t="str">
            <v/>
          </cell>
          <cell r="AF1911" t="str">
            <v/>
          </cell>
          <cell r="AG1911" t="str">
            <v/>
          </cell>
          <cell r="AH1911" t="str">
            <v/>
          </cell>
        </row>
        <row r="1912">
          <cell r="A1912">
            <v>1898</v>
          </cell>
          <cell r="B1912" t="str">
            <v/>
          </cell>
          <cell r="C1912" t="str">
            <v/>
          </cell>
          <cell r="D1912" t="str">
            <v/>
          </cell>
          <cell r="E1912" t="str">
            <v/>
          </cell>
          <cell r="F1912" t="str">
            <v/>
          </cell>
          <cell r="G1912" t="str">
            <v/>
          </cell>
          <cell r="H1912" t="str">
            <v/>
          </cell>
          <cell r="J1912" t="str">
            <v>X399</v>
          </cell>
          <cell r="K1912" t="str">
            <v/>
          </cell>
          <cell r="M1912" t="str">
            <v/>
          </cell>
          <cell r="N1912" t="str">
            <v/>
          </cell>
          <cell r="O1912" t="str">
            <v/>
          </cell>
          <cell r="P1912" t="str">
            <v/>
          </cell>
          <cell r="Q1912" t="str">
            <v/>
          </cell>
          <cell r="R1912" t="str">
            <v/>
          </cell>
          <cell r="S1912" t="str">
            <v/>
          </cell>
          <cell r="T1912" t="str">
            <v/>
          </cell>
          <cell r="U1912" t="str">
            <v/>
          </cell>
          <cell r="V1912" t="str">
            <v/>
          </cell>
          <cell r="W1912" t="str">
            <v/>
          </cell>
          <cell r="X1912" t="str">
            <v/>
          </cell>
          <cell r="Y1912" t="str">
            <v/>
          </cell>
          <cell r="Z1912" t="str">
            <v/>
          </cell>
          <cell r="AA1912" t="str">
            <v/>
          </cell>
          <cell r="AB1912" t="str">
            <v/>
          </cell>
          <cell r="AC1912" t="str">
            <v/>
          </cell>
          <cell r="AD1912" t="str">
            <v/>
          </cell>
          <cell r="AE1912" t="str">
            <v/>
          </cell>
          <cell r="AF1912" t="str">
            <v/>
          </cell>
          <cell r="AG1912" t="str">
            <v/>
          </cell>
          <cell r="AH1912" t="str">
            <v/>
          </cell>
        </row>
        <row r="1913">
          <cell r="A1913">
            <v>1899</v>
          </cell>
          <cell r="B1913" t="str">
            <v/>
          </cell>
          <cell r="C1913" t="str">
            <v/>
          </cell>
          <cell r="D1913" t="str">
            <v/>
          </cell>
          <cell r="E1913" t="str">
            <v/>
          </cell>
          <cell r="F1913" t="str">
            <v/>
          </cell>
          <cell r="G1913" t="str">
            <v/>
          </cell>
          <cell r="H1913" t="str">
            <v/>
          </cell>
          <cell r="J1913" t="str">
            <v>X400</v>
          </cell>
          <cell r="K1913" t="str">
            <v/>
          </cell>
          <cell r="M1913" t="str">
            <v/>
          </cell>
          <cell r="N1913" t="str">
            <v/>
          </cell>
          <cell r="O1913" t="str">
            <v/>
          </cell>
          <cell r="P1913" t="str">
            <v/>
          </cell>
          <cell r="Q1913" t="str">
            <v/>
          </cell>
          <cell r="R1913" t="str">
            <v/>
          </cell>
          <cell r="S1913" t="str">
            <v/>
          </cell>
          <cell r="T1913" t="str">
            <v/>
          </cell>
          <cell r="U1913" t="str">
            <v/>
          </cell>
          <cell r="V1913" t="str">
            <v/>
          </cell>
          <cell r="W1913" t="str">
            <v/>
          </cell>
          <cell r="X1913" t="str">
            <v/>
          </cell>
          <cell r="Y1913" t="str">
            <v/>
          </cell>
          <cell r="Z1913" t="str">
            <v/>
          </cell>
          <cell r="AA1913" t="str">
            <v/>
          </cell>
          <cell r="AB1913" t="str">
            <v/>
          </cell>
          <cell r="AC1913" t="str">
            <v/>
          </cell>
          <cell r="AD1913" t="str">
            <v/>
          </cell>
          <cell r="AE1913" t="str">
            <v/>
          </cell>
          <cell r="AF1913" t="str">
            <v/>
          </cell>
          <cell r="AG1913" t="str">
            <v/>
          </cell>
          <cell r="AH1913" t="str">
            <v/>
          </cell>
        </row>
        <row r="1914">
          <cell r="A1914">
            <v>1900</v>
          </cell>
          <cell r="B1914" t="str">
            <v/>
          </cell>
          <cell r="C1914" t="str">
            <v/>
          </cell>
          <cell r="D1914" t="str">
            <v/>
          </cell>
          <cell r="E1914" t="str">
            <v/>
          </cell>
          <cell r="F1914" t="str">
            <v/>
          </cell>
          <cell r="G1914" t="str">
            <v/>
          </cell>
          <cell r="H1914" t="str">
            <v/>
          </cell>
          <cell r="J1914" t="str">
            <v>X401</v>
          </cell>
          <cell r="K1914" t="str">
            <v/>
          </cell>
          <cell r="M1914" t="str">
            <v/>
          </cell>
          <cell r="N1914" t="str">
            <v/>
          </cell>
          <cell r="O1914" t="str">
            <v/>
          </cell>
          <cell r="P1914" t="str">
            <v/>
          </cell>
          <cell r="Q1914" t="str">
            <v/>
          </cell>
          <cell r="R1914" t="str">
            <v/>
          </cell>
          <cell r="S1914" t="str">
            <v/>
          </cell>
          <cell r="T1914" t="str">
            <v/>
          </cell>
          <cell r="U1914" t="str">
            <v/>
          </cell>
          <cell r="V1914" t="str">
            <v/>
          </cell>
          <cell r="W1914" t="str">
            <v/>
          </cell>
          <cell r="X1914" t="str">
            <v/>
          </cell>
          <cell r="Y1914" t="str">
            <v/>
          </cell>
          <cell r="Z1914" t="str">
            <v/>
          </cell>
          <cell r="AA1914" t="str">
            <v/>
          </cell>
          <cell r="AB1914" t="str">
            <v/>
          </cell>
          <cell r="AC1914" t="str">
            <v/>
          </cell>
          <cell r="AD1914" t="str">
            <v/>
          </cell>
          <cell r="AE1914" t="str">
            <v/>
          </cell>
          <cell r="AF1914" t="str">
            <v/>
          </cell>
          <cell r="AG1914" t="str">
            <v/>
          </cell>
          <cell r="AH1914" t="str">
            <v/>
          </cell>
        </row>
        <row r="1915">
          <cell r="A1915">
            <v>1901</v>
          </cell>
          <cell r="B1915" t="str">
            <v/>
          </cell>
          <cell r="C1915" t="str">
            <v/>
          </cell>
          <cell r="D1915" t="str">
            <v/>
          </cell>
          <cell r="E1915" t="str">
            <v/>
          </cell>
          <cell r="F1915" t="str">
            <v/>
          </cell>
          <cell r="G1915" t="str">
            <v/>
          </cell>
          <cell r="H1915" t="str">
            <v/>
          </cell>
          <cell r="J1915" t="str">
            <v>X402</v>
          </cell>
          <cell r="K1915" t="str">
            <v/>
          </cell>
          <cell r="M1915" t="str">
            <v/>
          </cell>
          <cell r="N1915" t="str">
            <v/>
          </cell>
          <cell r="O1915" t="str">
            <v/>
          </cell>
          <cell r="P1915" t="str">
            <v/>
          </cell>
          <cell r="Q1915" t="str">
            <v/>
          </cell>
          <cell r="R1915" t="str">
            <v/>
          </cell>
          <cell r="S1915" t="str">
            <v/>
          </cell>
          <cell r="T1915" t="str">
            <v/>
          </cell>
          <cell r="U1915" t="str">
            <v/>
          </cell>
          <cell r="V1915" t="str">
            <v/>
          </cell>
          <cell r="W1915" t="str">
            <v/>
          </cell>
          <cell r="X1915" t="str">
            <v/>
          </cell>
          <cell r="Y1915" t="str">
            <v/>
          </cell>
          <cell r="Z1915" t="str">
            <v/>
          </cell>
          <cell r="AA1915" t="str">
            <v/>
          </cell>
          <cell r="AB1915" t="str">
            <v/>
          </cell>
          <cell r="AC1915" t="str">
            <v/>
          </cell>
          <cell r="AD1915" t="str">
            <v/>
          </cell>
          <cell r="AE1915" t="str">
            <v/>
          </cell>
          <cell r="AF1915" t="str">
            <v/>
          </cell>
          <cell r="AG1915" t="str">
            <v/>
          </cell>
          <cell r="AH1915" t="str">
            <v/>
          </cell>
        </row>
        <row r="1916">
          <cell r="A1916">
            <v>1902</v>
          </cell>
          <cell r="B1916" t="str">
            <v/>
          </cell>
          <cell r="C1916" t="str">
            <v/>
          </cell>
          <cell r="D1916" t="str">
            <v/>
          </cell>
          <cell r="E1916" t="str">
            <v/>
          </cell>
          <cell r="F1916" t="str">
            <v/>
          </cell>
          <cell r="G1916" t="str">
            <v/>
          </cell>
          <cell r="H1916" t="str">
            <v/>
          </cell>
          <cell r="J1916" t="str">
            <v>X403</v>
          </cell>
          <cell r="K1916" t="str">
            <v/>
          </cell>
          <cell r="M1916" t="str">
            <v/>
          </cell>
          <cell r="N1916" t="str">
            <v/>
          </cell>
          <cell r="O1916" t="str">
            <v/>
          </cell>
          <cell r="P1916" t="str">
            <v/>
          </cell>
          <cell r="Q1916" t="str">
            <v/>
          </cell>
          <cell r="R1916" t="str">
            <v/>
          </cell>
          <cell r="S1916" t="str">
            <v/>
          </cell>
          <cell r="T1916" t="str">
            <v/>
          </cell>
          <cell r="U1916" t="str">
            <v/>
          </cell>
          <cell r="V1916" t="str">
            <v/>
          </cell>
          <cell r="W1916" t="str">
            <v/>
          </cell>
          <cell r="X1916" t="str">
            <v/>
          </cell>
          <cell r="Y1916" t="str">
            <v/>
          </cell>
          <cell r="Z1916" t="str">
            <v/>
          </cell>
          <cell r="AA1916" t="str">
            <v/>
          </cell>
          <cell r="AB1916" t="str">
            <v/>
          </cell>
          <cell r="AC1916" t="str">
            <v/>
          </cell>
          <cell r="AD1916" t="str">
            <v/>
          </cell>
          <cell r="AE1916" t="str">
            <v/>
          </cell>
          <cell r="AF1916" t="str">
            <v/>
          </cell>
          <cell r="AG1916" t="str">
            <v/>
          </cell>
          <cell r="AH1916" t="str">
            <v/>
          </cell>
        </row>
        <row r="1917">
          <cell r="A1917">
            <v>1903</v>
          </cell>
          <cell r="B1917" t="str">
            <v/>
          </cell>
          <cell r="C1917" t="str">
            <v/>
          </cell>
          <cell r="D1917" t="str">
            <v/>
          </cell>
          <cell r="E1917" t="str">
            <v/>
          </cell>
          <cell r="F1917" t="str">
            <v/>
          </cell>
          <cell r="G1917" t="str">
            <v/>
          </cell>
          <cell r="H1917" t="str">
            <v/>
          </cell>
          <cell r="J1917" t="str">
            <v>X404</v>
          </cell>
          <cell r="K1917" t="str">
            <v/>
          </cell>
          <cell r="M1917" t="str">
            <v/>
          </cell>
          <cell r="N1917" t="str">
            <v/>
          </cell>
          <cell r="O1917" t="str">
            <v/>
          </cell>
          <cell r="P1917" t="str">
            <v/>
          </cell>
          <cell r="Q1917" t="str">
            <v/>
          </cell>
          <cell r="R1917" t="str">
            <v/>
          </cell>
          <cell r="S1917" t="str">
            <v/>
          </cell>
          <cell r="T1917" t="str">
            <v/>
          </cell>
          <cell r="U1917" t="str">
            <v/>
          </cell>
          <cell r="V1917" t="str">
            <v/>
          </cell>
          <cell r="W1917" t="str">
            <v/>
          </cell>
          <cell r="X1917" t="str">
            <v/>
          </cell>
          <cell r="Y1917" t="str">
            <v/>
          </cell>
          <cell r="Z1917" t="str">
            <v/>
          </cell>
          <cell r="AA1917" t="str">
            <v/>
          </cell>
          <cell r="AB1917" t="str">
            <v/>
          </cell>
          <cell r="AC1917" t="str">
            <v/>
          </cell>
          <cell r="AD1917" t="str">
            <v/>
          </cell>
          <cell r="AE1917" t="str">
            <v/>
          </cell>
          <cell r="AF1917" t="str">
            <v/>
          </cell>
          <cell r="AG1917" t="str">
            <v/>
          </cell>
          <cell r="AH1917" t="str">
            <v/>
          </cell>
        </row>
        <row r="1918">
          <cell r="A1918">
            <v>1904</v>
          </cell>
          <cell r="B1918" t="str">
            <v/>
          </cell>
          <cell r="C1918" t="str">
            <v/>
          </cell>
          <cell r="D1918" t="str">
            <v/>
          </cell>
          <cell r="E1918" t="str">
            <v/>
          </cell>
          <cell r="F1918" t="str">
            <v/>
          </cell>
          <cell r="G1918" t="str">
            <v/>
          </cell>
          <cell r="H1918" t="str">
            <v/>
          </cell>
          <cell r="J1918" t="str">
            <v>X405</v>
          </cell>
          <cell r="K1918" t="str">
            <v/>
          </cell>
          <cell r="M1918" t="str">
            <v/>
          </cell>
          <cell r="N1918" t="str">
            <v/>
          </cell>
          <cell r="O1918" t="str">
            <v/>
          </cell>
          <cell r="P1918" t="str">
            <v/>
          </cell>
          <cell r="Q1918" t="str">
            <v/>
          </cell>
          <cell r="R1918" t="str">
            <v/>
          </cell>
          <cell r="S1918" t="str">
            <v/>
          </cell>
          <cell r="T1918" t="str">
            <v/>
          </cell>
          <cell r="U1918" t="str">
            <v/>
          </cell>
          <cell r="V1918" t="str">
            <v/>
          </cell>
          <cell r="W1918" t="str">
            <v/>
          </cell>
          <cell r="X1918" t="str">
            <v/>
          </cell>
          <cell r="Y1918" t="str">
            <v/>
          </cell>
          <cell r="Z1918" t="str">
            <v/>
          </cell>
          <cell r="AA1918" t="str">
            <v/>
          </cell>
          <cell r="AB1918" t="str">
            <v/>
          </cell>
          <cell r="AC1918" t="str">
            <v/>
          </cell>
          <cell r="AD1918" t="str">
            <v/>
          </cell>
          <cell r="AE1918" t="str">
            <v/>
          </cell>
          <cell r="AF1918" t="str">
            <v/>
          </cell>
          <cell r="AG1918" t="str">
            <v/>
          </cell>
          <cell r="AH1918" t="str">
            <v/>
          </cell>
        </row>
        <row r="1919">
          <cell r="A1919">
            <v>1905</v>
          </cell>
          <cell r="B1919" t="str">
            <v/>
          </cell>
          <cell r="C1919" t="str">
            <v/>
          </cell>
          <cell r="D1919" t="str">
            <v/>
          </cell>
          <cell r="E1919" t="str">
            <v/>
          </cell>
          <cell r="F1919" t="str">
            <v/>
          </cell>
          <cell r="G1919" t="str">
            <v/>
          </cell>
          <cell r="H1919" t="str">
            <v/>
          </cell>
          <cell r="J1919" t="str">
            <v>X406</v>
          </cell>
          <cell r="K1919" t="str">
            <v/>
          </cell>
          <cell r="M1919" t="str">
            <v/>
          </cell>
          <cell r="N1919" t="str">
            <v/>
          </cell>
          <cell r="O1919" t="str">
            <v/>
          </cell>
          <cell r="P1919" t="str">
            <v/>
          </cell>
          <cell r="Q1919" t="str">
            <v/>
          </cell>
          <cell r="R1919" t="str">
            <v/>
          </cell>
          <cell r="S1919" t="str">
            <v/>
          </cell>
          <cell r="T1919" t="str">
            <v/>
          </cell>
          <cell r="U1919" t="str">
            <v/>
          </cell>
          <cell r="V1919" t="str">
            <v/>
          </cell>
          <cell r="W1919" t="str">
            <v/>
          </cell>
          <cell r="X1919" t="str">
            <v/>
          </cell>
          <cell r="Y1919" t="str">
            <v/>
          </cell>
          <cell r="Z1919" t="str">
            <v/>
          </cell>
          <cell r="AA1919" t="str">
            <v/>
          </cell>
          <cell r="AB1919" t="str">
            <v/>
          </cell>
          <cell r="AC1919" t="str">
            <v/>
          </cell>
          <cell r="AD1919" t="str">
            <v/>
          </cell>
          <cell r="AE1919" t="str">
            <v/>
          </cell>
          <cell r="AF1919" t="str">
            <v/>
          </cell>
          <cell r="AG1919" t="str">
            <v/>
          </cell>
          <cell r="AH1919" t="str">
            <v/>
          </cell>
        </row>
        <row r="1920">
          <cell r="A1920">
            <v>1906</v>
          </cell>
          <cell r="B1920" t="str">
            <v/>
          </cell>
          <cell r="C1920" t="str">
            <v/>
          </cell>
          <cell r="D1920" t="str">
            <v/>
          </cell>
          <cell r="E1920" t="str">
            <v/>
          </cell>
          <cell r="F1920" t="str">
            <v/>
          </cell>
          <cell r="G1920" t="str">
            <v/>
          </cell>
          <cell r="H1920" t="str">
            <v/>
          </cell>
          <cell r="J1920" t="str">
            <v>X407</v>
          </cell>
          <cell r="K1920" t="str">
            <v/>
          </cell>
          <cell r="M1920" t="str">
            <v/>
          </cell>
          <cell r="N1920" t="str">
            <v/>
          </cell>
          <cell r="O1920" t="str">
            <v/>
          </cell>
          <cell r="P1920" t="str">
            <v/>
          </cell>
          <cell r="Q1920" t="str">
            <v/>
          </cell>
          <cell r="R1920" t="str">
            <v/>
          </cell>
          <cell r="S1920" t="str">
            <v/>
          </cell>
          <cell r="T1920" t="str">
            <v/>
          </cell>
          <cell r="U1920" t="str">
            <v/>
          </cell>
          <cell r="V1920" t="str">
            <v/>
          </cell>
          <cell r="W1920" t="str">
            <v/>
          </cell>
          <cell r="X1920" t="str">
            <v/>
          </cell>
          <cell r="Y1920" t="str">
            <v/>
          </cell>
          <cell r="Z1920" t="str">
            <v/>
          </cell>
          <cell r="AA1920" t="str">
            <v/>
          </cell>
          <cell r="AB1920" t="str">
            <v/>
          </cell>
          <cell r="AC1920" t="str">
            <v/>
          </cell>
          <cell r="AD1920" t="str">
            <v/>
          </cell>
          <cell r="AE1920" t="str">
            <v/>
          </cell>
          <cell r="AF1920" t="str">
            <v/>
          </cell>
          <cell r="AG1920" t="str">
            <v/>
          </cell>
          <cell r="AH1920" t="str">
            <v/>
          </cell>
        </row>
        <row r="1921">
          <cell r="A1921">
            <v>1907</v>
          </cell>
          <cell r="B1921" t="str">
            <v/>
          </cell>
          <cell r="C1921" t="str">
            <v/>
          </cell>
          <cell r="D1921" t="str">
            <v/>
          </cell>
          <cell r="E1921" t="str">
            <v/>
          </cell>
          <cell r="F1921" t="str">
            <v/>
          </cell>
          <cell r="G1921" t="str">
            <v/>
          </cell>
          <cell r="H1921" t="str">
            <v/>
          </cell>
          <cell r="J1921" t="str">
            <v>X408</v>
          </cell>
          <cell r="K1921" t="str">
            <v/>
          </cell>
          <cell r="M1921" t="str">
            <v/>
          </cell>
          <cell r="N1921" t="str">
            <v/>
          </cell>
          <cell r="O1921" t="str">
            <v/>
          </cell>
          <cell r="P1921" t="str">
            <v/>
          </cell>
          <cell r="Q1921" t="str">
            <v/>
          </cell>
          <cell r="R1921" t="str">
            <v/>
          </cell>
          <cell r="S1921" t="str">
            <v/>
          </cell>
          <cell r="T1921" t="str">
            <v/>
          </cell>
          <cell r="U1921" t="str">
            <v/>
          </cell>
          <cell r="V1921" t="str">
            <v/>
          </cell>
          <cell r="W1921" t="str">
            <v/>
          </cell>
          <cell r="X1921" t="str">
            <v/>
          </cell>
          <cell r="Y1921" t="str">
            <v/>
          </cell>
          <cell r="Z1921" t="str">
            <v/>
          </cell>
          <cell r="AA1921" t="str">
            <v/>
          </cell>
          <cell r="AB1921" t="str">
            <v/>
          </cell>
          <cell r="AC1921" t="str">
            <v/>
          </cell>
          <cell r="AD1921" t="str">
            <v/>
          </cell>
          <cell r="AE1921" t="str">
            <v/>
          </cell>
          <cell r="AF1921" t="str">
            <v/>
          </cell>
          <cell r="AG1921" t="str">
            <v/>
          </cell>
          <cell r="AH1921" t="str">
            <v/>
          </cell>
        </row>
        <row r="1922">
          <cell r="A1922">
            <v>1908</v>
          </cell>
          <cell r="B1922" t="str">
            <v/>
          </cell>
          <cell r="C1922" t="str">
            <v/>
          </cell>
          <cell r="D1922" t="str">
            <v/>
          </cell>
          <cell r="E1922" t="str">
            <v/>
          </cell>
          <cell r="F1922" t="str">
            <v/>
          </cell>
          <cell r="G1922" t="str">
            <v/>
          </cell>
          <cell r="H1922" t="str">
            <v/>
          </cell>
          <cell r="J1922" t="str">
            <v>X409</v>
          </cell>
          <cell r="K1922" t="str">
            <v/>
          </cell>
          <cell r="M1922" t="str">
            <v/>
          </cell>
          <cell r="N1922" t="str">
            <v/>
          </cell>
          <cell r="O1922" t="str">
            <v/>
          </cell>
          <cell r="P1922" t="str">
            <v/>
          </cell>
          <cell r="Q1922" t="str">
            <v/>
          </cell>
          <cell r="R1922" t="str">
            <v/>
          </cell>
          <cell r="S1922" t="str">
            <v/>
          </cell>
          <cell r="T1922" t="str">
            <v/>
          </cell>
          <cell r="U1922" t="str">
            <v/>
          </cell>
          <cell r="V1922" t="str">
            <v/>
          </cell>
          <cell r="W1922" t="str">
            <v/>
          </cell>
          <cell r="X1922" t="str">
            <v/>
          </cell>
          <cell r="Y1922" t="str">
            <v/>
          </cell>
          <cell r="Z1922" t="str">
            <v/>
          </cell>
          <cell r="AA1922" t="str">
            <v/>
          </cell>
          <cell r="AB1922" t="str">
            <v/>
          </cell>
          <cell r="AC1922" t="str">
            <v/>
          </cell>
          <cell r="AD1922" t="str">
            <v/>
          </cell>
          <cell r="AE1922" t="str">
            <v/>
          </cell>
          <cell r="AF1922" t="str">
            <v/>
          </cell>
          <cell r="AG1922" t="str">
            <v/>
          </cell>
          <cell r="AH1922" t="str">
            <v/>
          </cell>
        </row>
        <row r="1923">
          <cell r="A1923">
            <v>1909</v>
          </cell>
          <cell r="B1923" t="str">
            <v/>
          </cell>
          <cell r="C1923" t="str">
            <v/>
          </cell>
          <cell r="D1923" t="str">
            <v/>
          </cell>
          <cell r="E1923" t="str">
            <v/>
          </cell>
          <cell r="F1923" t="str">
            <v/>
          </cell>
          <cell r="G1923" t="str">
            <v/>
          </cell>
          <cell r="H1923" t="str">
            <v/>
          </cell>
          <cell r="J1923" t="str">
            <v>X410</v>
          </cell>
          <cell r="K1923" t="str">
            <v/>
          </cell>
          <cell r="M1923" t="str">
            <v/>
          </cell>
          <cell r="N1923" t="str">
            <v/>
          </cell>
          <cell r="O1923" t="str">
            <v/>
          </cell>
          <cell r="P1923" t="str">
            <v/>
          </cell>
          <cell r="Q1923" t="str">
            <v/>
          </cell>
          <cell r="R1923" t="str">
            <v/>
          </cell>
          <cell r="S1923" t="str">
            <v/>
          </cell>
          <cell r="T1923" t="str">
            <v/>
          </cell>
          <cell r="U1923" t="str">
            <v/>
          </cell>
          <cell r="V1923" t="str">
            <v/>
          </cell>
          <cell r="W1923" t="str">
            <v/>
          </cell>
          <cell r="X1923" t="str">
            <v/>
          </cell>
          <cell r="Y1923" t="str">
            <v/>
          </cell>
          <cell r="Z1923" t="str">
            <v/>
          </cell>
          <cell r="AA1923" t="str">
            <v/>
          </cell>
          <cell r="AB1923" t="str">
            <v/>
          </cell>
          <cell r="AC1923" t="str">
            <v/>
          </cell>
          <cell r="AD1923" t="str">
            <v/>
          </cell>
          <cell r="AE1923" t="str">
            <v/>
          </cell>
          <cell r="AF1923" t="str">
            <v/>
          </cell>
          <cell r="AG1923" t="str">
            <v/>
          </cell>
          <cell r="AH1923" t="str">
            <v/>
          </cell>
        </row>
        <row r="1924">
          <cell r="A1924">
            <v>1910</v>
          </cell>
          <cell r="B1924" t="str">
            <v/>
          </cell>
          <cell r="C1924" t="str">
            <v/>
          </cell>
          <cell r="D1924" t="str">
            <v/>
          </cell>
          <cell r="E1924" t="str">
            <v/>
          </cell>
          <cell r="F1924" t="str">
            <v/>
          </cell>
          <cell r="G1924" t="str">
            <v/>
          </cell>
          <cell r="H1924" t="str">
            <v/>
          </cell>
          <cell r="J1924" t="str">
            <v>X411</v>
          </cell>
          <cell r="K1924" t="str">
            <v/>
          </cell>
          <cell r="M1924" t="str">
            <v/>
          </cell>
          <cell r="N1924" t="str">
            <v/>
          </cell>
          <cell r="O1924" t="str">
            <v/>
          </cell>
          <cell r="P1924" t="str">
            <v/>
          </cell>
          <cell r="Q1924" t="str">
            <v/>
          </cell>
          <cell r="R1924" t="str">
            <v/>
          </cell>
          <cell r="S1924" t="str">
            <v/>
          </cell>
          <cell r="T1924" t="str">
            <v/>
          </cell>
          <cell r="U1924" t="str">
            <v/>
          </cell>
          <cell r="V1924" t="str">
            <v/>
          </cell>
          <cell r="W1924" t="str">
            <v/>
          </cell>
          <cell r="X1924" t="str">
            <v/>
          </cell>
          <cell r="Y1924" t="str">
            <v/>
          </cell>
          <cell r="Z1924" t="str">
            <v/>
          </cell>
          <cell r="AA1924" t="str">
            <v/>
          </cell>
          <cell r="AB1924" t="str">
            <v/>
          </cell>
          <cell r="AC1924" t="str">
            <v/>
          </cell>
          <cell r="AD1924" t="str">
            <v/>
          </cell>
          <cell r="AE1924" t="str">
            <v/>
          </cell>
          <cell r="AF1924" t="str">
            <v/>
          </cell>
          <cell r="AG1924" t="str">
            <v/>
          </cell>
          <cell r="AH1924" t="str">
            <v/>
          </cell>
        </row>
        <row r="1925">
          <cell r="A1925">
            <v>1911</v>
          </cell>
          <cell r="B1925" t="str">
            <v/>
          </cell>
          <cell r="C1925" t="str">
            <v/>
          </cell>
          <cell r="D1925" t="str">
            <v/>
          </cell>
          <cell r="E1925" t="str">
            <v/>
          </cell>
          <cell r="F1925" t="str">
            <v/>
          </cell>
          <cell r="G1925" t="str">
            <v/>
          </cell>
          <cell r="H1925" t="str">
            <v/>
          </cell>
          <cell r="J1925" t="str">
            <v>X412</v>
          </cell>
          <cell r="K1925" t="str">
            <v/>
          </cell>
          <cell r="M1925" t="str">
            <v/>
          </cell>
          <cell r="N1925" t="str">
            <v/>
          </cell>
          <cell r="O1925" t="str">
            <v/>
          </cell>
          <cell r="P1925" t="str">
            <v/>
          </cell>
          <cell r="Q1925" t="str">
            <v/>
          </cell>
          <cell r="R1925" t="str">
            <v/>
          </cell>
          <cell r="S1925" t="str">
            <v/>
          </cell>
          <cell r="T1925" t="str">
            <v/>
          </cell>
          <cell r="U1925" t="str">
            <v/>
          </cell>
          <cell r="V1925" t="str">
            <v/>
          </cell>
          <cell r="W1925" t="str">
            <v/>
          </cell>
          <cell r="X1925" t="str">
            <v/>
          </cell>
          <cell r="Y1925" t="str">
            <v/>
          </cell>
          <cell r="Z1925" t="str">
            <v/>
          </cell>
          <cell r="AA1925" t="str">
            <v/>
          </cell>
          <cell r="AB1925" t="str">
            <v/>
          </cell>
          <cell r="AC1925" t="str">
            <v/>
          </cell>
          <cell r="AD1925" t="str">
            <v/>
          </cell>
          <cell r="AE1925" t="str">
            <v/>
          </cell>
          <cell r="AF1925" t="str">
            <v/>
          </cell>
          <cell r="AG1925" t="str">
            <v/>
          </cell>
          <cell r="AH1925" t="str">
            <v/>
          </cell>
        </row>
        <row r="1926">
          <cell r="A1926">
            <v>1912</v>
          </cell>
          <cell r="B1926" t="str">
            <v/>
          </cell>
          <cell r="C1926" t="str">
            <v/>
          </cell>
          <cell r="D1926" t="str">
            <v/>
          </cell>
          <cell r="E1926" t="str">
            <v/>
          </cell>
          <cell r="F1926" t="str">
            <v/>
          </cell>
          <cell r="G1926" t="str">
            <v/>
          </cell>
          <cell r="H1926" t="str">
            <v/>
          </cell>
          <cell r="J1926" t="str">
            <v>X413</v>
          </cell>
          <cell r="K1926" t="str">
            <v/>
          </cell>
          <cell r="M1926" t="str">
            <v/>
          </cell>
          <cell r="N1926" t="str">
            <v/>
          </cell>
          <cell r="O1926" t="str">
            <v/>
          </cell>
          <cell r="P1926" t="str">
            <v/>
          </cell>
          <cell r="Q1926" t="str">
            <v/>
          </cell>
          <cell r="R1926" t="str">
            <v/>
          </cell>
          <cell r="S1926" t="str">
            <v/>
          </cell>
          <cell r="T1926" t="str">
            <v/>
          </cell>
          <cell r="U1926" t="str">
            <v/>
          </cell>
          <cell r="V1926" t="str">
            <v/>
          </cell>
          <cell r="W1926" t="str">
            <v/>
          </cell>
          <cell r="X1926" t="str">
            <v/>
          </cell>
          <cell r="Y1926" t="str">
            <v/>
          </cell>
          <cell r="Z1926" t="str">
            <v/>
          </cell>
          <cell r="AA1926" t="str">
            <v/>
          </cell>
          <cell r="AB1926" t="str">
            <v/>
          </cell>
          <cell r="AC1926" t="str">
            <v/>
          </cell>
          <cell r="AD1926" t="str">
            <v/>
          </cell>
          <cell r="AE1926" t="str">
            <v/>
          </cell>
          <cell r="AF1926" t="str">
            <v/>
          </cell>
          <cell r="AG1926" t="str">
            <v/>
          </cell>
          <cell r="AH1926" t="str">
            <v/>
          </cell>
        </row>
        <row r="1927">
          <cell r="A1927">
            <v>1913</v>
          </cell>
          <cell r="B1927" t="str">
            <v/>
          </cell>
          <cell r="C1927" t="str">
            <v/>
          </cell>
          <cell r="D1927" t="str">
            <v/>
          </cell>
          <cell r="E1927" t="str">
            <v/>
          </cell>
          <cell r="F1927" t="str">
            <v/>
          </cell>
          <cell r="G1927" t="str">
            <v/>
          </cell>
          <cell r="H1927" t="str">
            <v/>
          </cell>
          <cell r="J1927" t="str">
            <v>X414</v>
          </cell>
          <cell r="K1927" t="str">
            <v/>
          </cell>
          <cell r="M1927" t="str">
            <v/>
          </cell>
          <cell r="N1927" t="str">
            <v/>
          </cell>
          <cell r="O1927" t="str">
            <v/>
          </cell>
          <cell r="P1927" t="str">
            <v/>
          </cell>
          <cell r="Q1927" t="str">
            <v/>
          </cell>
          <cell r="R1927" t="str">
            <v/>
          </cell>
          <cell r="S1927" t="str">
            <v/>
          </cell>
          <cell r="T1927" t="str">
            <v/>
          </cell>
          <cell r="U1927" t="str">
            <v/>
          </cell>
          <cell r="V1927" t="str">
            <v/>
          </cell>
          <cell r="W1927" t="str">
            <v/>
          </cell>
          <cell r="X1927" t="str">
            <v/>
          </cell>
          <cell r="Y1927" t="str">
            <v/>
          </cell>
          <cell r="Z1927" t="str">
            <v/>
          </cell>
          <cell r="AA1927" t="str">
            <v/>
          </cell>
          <cell r="AB1927" t="str">
            <v/>
          </cell>
          <cell r="AC1927" t="str">
            <v/>
          </cell>
          <cell r="AD1927" t="str">
            <v/>
          </cell>
          <cell r="AE1927" t="str">
            <v/>
          </cell>
          <cell r="AF1927" t="str">
            <v/>
          </cell>
          <cell r="AG1927" t="str">
            <v/>
          </cell>
          <cell r="AH1927" t="str">
            <v/>
          </cell>
        </row>
        <row r="1928">
          <cell r="A1928">
            <v>1914</v>
          </cell>
          <cell r="B1928" t="str">
            <v/>
          </cell>
          <cell r="C1928" t="str">
            <v/>
          </cell>
          <cell r="D1928" t="str">
            <v/>
          </cell>
          <cell r="E1928" t="str">
            <v/>
          </cell>
          <cell r="F1928" t="str">
            <v/>
          </cell>
          <cell r="G1928" t="str">
            <v/>
          </cell>
          <cell r="H1928" t="str">
            <v/>
          </cell>
          <cell r="J1928" t="str">
            <v>X415</v>
          </cell>
          <cell r="K1928" t="str">
            <v/>
          </cell>
          <cell r="M1928" t="str">
            <v/>
          </cell>
          <cell r="N1928" t="str">
            <v/>
          </cell>
          <cell r="O1928" t="str">
            <v/>
          </cell>
          <cell r="P1928" t="str">
            <v/>
          </cell>
          <cell r="Q1928" t="str">
            <v/>
          </cell>
          <cell r="R1928" t="str">
            <v/>
          </cell>
          <cell r="S1928" t="str">
            <v/>
          </cell>
          <cell r="T1928" t="str">
            <v/>
          </cell>
          <cell r="U1928" t="str">
            <v/>
          </cell>
          <cell r="V1928" t="str">
            <v/>
          </cell>
          <cell r="W1928" t="str">
            <v/>
          </cell>
          <cell r="X1928" t="str">
            <v/>
          </cell>
          <cell r="Y1928" t="str">
            <v/>
          </cell>
          <cell r="Z1928" t="str">
            <v/>
          </cell>
          <cell r="AA1928" t="str">
            <v/>
          </cell>
          <cell r="AB1928" t="str">
            <v/>
          </cell>
          <cell r="AC1928" t="str">
            <v/>
          </cell>
          <cell r="AD1928" t="str">
            <v/>
          </cell>
          <cell r="AE1928" t="str">
            <v/>
          </cell>
          <cell r="AF1928" t="str">
            <v/>
          </cell>
          <cell r="AG1928" t="str">
            <v/>
          </cell>
          <cell r="AH1928" t="str">
            <v/>
          </cell>
        </row>
        <row r="1929">
          <cell r="A1929">
            <v>1915</v>
          </cell>
          <cell r="B1929" t="str">
            <v/>
          </cell>
          <cell r="C1929" t="str">
            <v/>
          </cell>
          <cell r="D1929" t="str">
            <v/>
          </cell>
          <cell r="E1929" t="str">
            <v/>
          </cell>
          <cell r="F1929" t="str">
            <v/>
          </cell>
          <cell r="G1929" t="str">
            <v/>
          </cell>
          <cell r="H1929" t="str">
            <v/>
          </cell>
          <cell r="J1929" t="str">
            <v>X416</v>
          </cell>
          <cell r="K1929" t="str">
            <v/>
          </cell>
          <cell r="M1929" t="str">
            <v/>
          </cell>
          <cell r="N1929" t="str">
            <v/>
          </cell>
          <cell r="O1929" t="str">
            <v/>
          </cell>
          <cell r="P1929" t="str">
            <v/>
          </cell>
          <cell r="Q1929" t="str">
            <v/>
          </cell>
          <cell r="R1929" t="str">
            <v/>
          </cell>
          <cell r="S1929" t="str">
            <v/>
          </cell>
          <cell r="T1929" t="str">
            <v/>
          </cell>
          <cell r="U1929" t="str">
            <v/>
          </cell>
          <cell r="V1929" t="str">
            <v/>
          </cell>
          <cell r="W1929" t="str">
            <v/>
          </cell>
          <cell r="X1929" t="str">
            <v/>
          </cell>
          <cell r="Y1929" t="str">
            <v/>
          </cell>
          <cell r="Z1929" t="str">
            <v/>
          </cell>
          <cell r="AA1929" t="str">
            <v/>
          </cell>
          <cell r="AB1929" t="str">
            <v/>
          </cell>
          <cell r="AC1929" t="str">
            <v/>
          </cell>
          <cell r="AD1929" t="str">
            <v/>
          </cell>
          <cell r="AE1929" t="str">
            <v/>
          </cell>
          <cell r="AF1929" t="str">
            <v/>
          </cell>
          <cell r="AG1929" t="str">
            <v/>
          </cell>
          <cell r="AH1929" t="str">
            <v/>
          </cell>
        </row>
        <row r="1930">
          <cell r="A1930">
            <v>1916</v>
          </cell>
          <cell r="B1930" t="str">
            <v/>
          </cell>
          <cell r="C1930" t="str">
            <v/>
          </cell>
          <cell r="D1930" t="str">
            <v/>
          </cell>
          <cell r="E1930" t="str">
            <v/>
          </cell>
          <cell r="F1930" t="str">
            <v/>
          </cell>
          <cell r="G1930" t="str">
            <v/>
          </cell>
          <cell r="H1930" t="str">
            <v/>
          </cell>
          <cell r="J1930" t="str">
            <v>X417</v>
          </cell>
          <cell r="K1930" t="str">
            <v/>
          </cell>
          <cell r="M1930" t="str">
            <v/>
          </cell>
          <cell r="N1930" t="str">
            <v/>
          </cell>
          <cell r="O1930" t="str">
            <v/>
          </cell>
          <cell r="P1930" t="str">
            <v/>
          </cell>
          <cell r="Q1930" t="str">
            <v/>
          </cell>
          <cell r="R1930" t="str">
            <v/>
          </cell>
          <cell r="S1930" t="str">
            <v/>
          </cell>
          <cell r="T1930" t="str">
            <v/>
          </cell>
          <cell r="U1930" t="str">
            <v/>
          </cell>
          <cell r="V1930" t="str">
            <v/>
          </cell>
          <cell r="W1930" t="str">
            <v/>
          </cell>
          <cell r="X1930" t="str">
            <v/>
          </cell>
          <cell r="Y1930" t="str">
            <v/>
          </cell>
          <cell r="Z1930" t="str">
            <v/>
          </cell>
          <cell r="AA1930" t="str">
            <v/>
          </cell>
          <cell r="AB1930" t="str">
            <v/>
          </cell>
          <cell r="AC1930" t="str">
            <v/>
          </cell>
          <cell r="AD1930" t="str">
            <v/>
          </cell>
          <cell r="AE1930" t="str">
            <v/>
          </cell>
          <cell r="AF1930" t="str">
            <v/>
          </cell>
          <cell r="AG1930" t="str">
            <v/>
          </cell>
          <cell r="AH1930" t="str">
            <v/>
          </cell>
        </row>
        <row r="1931">
          <cell r="A1931">
            <v>1917</v>
          </cell>
          <cell r="B1931" t="str">
            <v/>
          </cell>
          <cell r="C1931" t="str">
            <v/>
          </cell>
          <cell r="D1931" t="str">
            <v/>
          </cell>
          <cell r="E1931" t="str">
            <v/>
          </cell>
          <cell r="F1931" t="str">
            <v/>
          </cell>
          <cell r="G1931" t="str">
            <v/>
          </cell>
          <cell r="H1931" t="str">
            <v/>
          </cell>
          <cell r="J1931" t="str">
            <v>X418</v>
          </cell>
          <cell r="K1931" t="str">
            <v/>
          </cell>
          <cell r="M1931" t="str">
            <v/>
          </cell>
          <cell r="N1931" t="str">
            <v/>
          </cell>
          <cell r="O1931" t="str">
            <v/>
          </cell>
          <cell r="P1931" t="str">
            <v/>
          </cell>
          <cell r="Q1931" t="str">
            <v/>
          </cell>
          <cell r="R1931" t="str">
            <v/>
          </cell>
          <cell r="S1931" t="str">
            <v/>
          </cell>
          <cell r="T1931" t="str">
            <v/>
          </cell>
          <cell r="U1931" t="str">
            <v/>
          </cell>
          <cell r="V1931" t="str">
            <v/>
          </cell>
          <cell r="W1931" t="str">
            <v/>
          </cell>
          <cell r="X1931" t="str">
            <v/>
          </cell>
          <cell r="Y1931" t="str">
            <v/>
          </cell>
          <cell r="Z1931" t="str">
            <v/>
          </cell>
          <cell r="AA1931" t="str">
            <v/>
          </cell>
          <cell r="AB1931" t="str">
            <v/>
          </cell>
          <cell r="AC1931" t="str">
            <v/>
          </cell>
          <cell r="AD1931" t="str">
            <v/>
          </cell>
          <cell r="AE1931" t="str">
            <v/>
          </cell>
          <cell r="AF1931" t="str">
            <v/>
          </cell>
          <cell r="AG1931" t="str">
            <v/>
          </cell>
          <cell r="AH1931" t="str">
            <v/>
          </cell>
        </row>
        <row r="1932">
          <cell r="A1932">
            <v>1918</v>
          </cell>
          <cell r="B1932" t="str">
            <v/>
          </cell>
          <cell r="C1932" t="str">
            <v/>
          </cell>
          <cell r="D1932" t="str">
            <v/>
          </cell>
          <cell r="E1932" t="str">
            <v/>
          </cell>
          <cell r="F1932" t="str">
            <v/>
          </cell>
          <cell r="G1932" t="str">
            <v/>
          </cell>
          <cell r="H1932" t="str">
            <v/>
          </cell>
          <cell r="J1932" t="str">
            <v>X419</v>
          </cell>
          <cell r="K1932" t="str">
            <v/>
          </cell>
          <cell r="M1932" t="str">
            <v/>
          </cell>
          <cell r="N1932" t="str">
            <v/>
          </cell>
          <cell r="O1932" t="str">
            <v/>
          </cell>
          <cell r="P1932" t="str">
            <v/>
          </cell>
          <cell r="Q1932" t="str">
            <v/>
          </cell>
          <cell r="R1932" t="str">
            <v/>
          </cell>
          <cell r="S1932" t="str">
            <v/>
          </cell>
          <cell r="T1932" t="str">
            <v/>
          </cell>
          <cell r="U1932" t="str">
            <v/>
          </cell>
          <cell r="V1932" t="str">
            <v/>
          </cell>
          <cell r="W1932" t="str">
            <v/>
          </cell>
          <cell r="X1932" t="str">
            <v/>
          </cell>
          <cell r="Y1932" t="str">
            <v/>
          </cell>
          <cell r="Z1932" t="str">
            <v/>
          </cell>
          <cell r="AA1932" t="str">
            <v/>
          </cell>
          <cell r="AB1932" t="str">
            <v/>
          </cell>
          <cell r="AC1932" t="str">
            <v/>
          </cell>
          <cell r="AD1932" t="str">
            <v/>
          </cell>
          <cell r="AE1932" t="str">
            <v/>
          </cell>
          <cell r="AF1932" t="str">
            <v/>
          </cell>
          <cell r="AG1932" t="str">
            <v/>
          </cell>
          <cell r="AH1932" t="str">
            <v/>
          </cell>
        </row>
        <row r="1933">
          <cell r="A1933">
            <v>1919</v>
          </cell>
          <cell r="B1933" t="str">
            <v/>
          </cell>
          <cell r="C1933" t="str">
            <v/>
          </cell>
          <cell r="D1933" t="str">
            <v/>
          </cell>
          <cell r="E1933" t="str">
            <v/>
          </cell>
          <cell r="F1933" t="str">
            <v/>
          </cell>
          <cell r="G1933" t="str">
            <v/>
          </cell>
          <cell r="H1933" t="str">
            <v/>
          </cell>
          <cell r="J1933" t="str">
            <v>X420</v>
          </cell>
          <cell r="K1933" t="str">
            <v/>
          </cell>
          <cell r="M1933" t="str">
            <v/>
          </cell>
          <cell r="N1933" t="str">
            <v/>
          </cell>
          <cell r="O1933" t="str">
            <v/>
          </cell>
          <cell r="P1933" t="str">
            <v/>
          </cell>
          <cell r="Q1933" t="str">
            <v/>
          </cell>
          <cell r="R1933" t="str">
            <v/>
          </cell>
          <cell r="S1933" t="str">
            <v/>
          </cell>
          <cell r="T1933" t="str">
            <v/>
          </cell>
          <cell r="U1933" t="str">
            <v/>
          </cell>
          <cell r="V1933" t="str">
            <v/>
          </cell>
          <cell r="W1933" t="str">
            <v/>
          </cell>
          <cell r="X1933" t="str">
            <v/>
          </cell>
          <cell r="Y1933" t="str">
            <v/>
          </cell>
          <cell r="Z1933" t="str">
            <v/>
          </cell>
          <cell r="AA1933" t="str">
            <v/>
          </cell>
          <cell r="AB1933" t="str">
            <v/>
          </cell>
          <cell r="AC1933" t="str">
            <v/>
          </cell>
          <cell r="AD1933" t="str">
            <v/>
          </cell>
          <cell r="AE1933" t="str">
            <v/>
          </cell>
          <cell r="AF1933" t="str">
            <v/>
          </cell>
          <cell r="AG1933" t="str">
            <v/>
          </cell>
          <cell r="AH1933" t="str">
            <v/>
          </cell>
        </row>
        <row r="1934">
          <cell r="A1934">
            <v>1920</v>
          </cell>
          <cell r="B1934" t="str">
            <v/>
          </cell>
          <cell r="C1934" t="str">
            <v/>
          </cell>
          <cell r="D1934" t="str">
            <v/>
          </cell>
          <cell r="E1934" t="str">
            <v/>
          </cell>
          <cell r="F1934" t="str">
            <v/>
          </cell>
          <cell r="G1934" t="str">
            <v/>
          </cell>
          <cell r="H1934" t="str">
            <v/>
          </cell>
          <cell r="J1934" t="str">
            <v>X421</v>
          </cell>
          <cell r="K1934" t="str">
            <v/>
          </cell>
          <cell r="M1934" t="str">
            <v/>
          </cell>
          <cell r="N1934" t="str">
            <v/>
          </cell>
          <cell r="O1934" t="str">
            <v/>
          </cell>
          <cell r="P1934" t="str">
            <v/>
          </cell>
          <cell r="Q1934" t="str">
            <v/>
          </cell>
          <cell r="R1934" t="str">
            <v/>
          </cell>
          <cell r="S1934" t="str">
            <v/>
          </cell>
          <cell r="T1934" t="str">
            <v/>
          </cell>
          <cell r="U1934" t="str">
            <v/>
          </cell>
          <cell r="V1934" t="str">
            <v/>
          </cell>
          <cell r="W1934" t="str">
            <v/>
          </cell>
          <cell r="X1934" t="str">
            <v/>
          </cell>
          <cell r="Y1934" t="str">
            <v/>
          </cell>
          <cell r="Z1934" t="str">
            <v/>
          </cell>
          <cell r="AA1934" t="str">
            <v/>
          </cell>
          <cell r="AB1934" t="str">
            <v/>
          </cell>
          <cell r="AC1934" t="str">
            <v/>
          </cell>
          <cell r="AD1934" t="str">
            <v/>
          </cell>
          <cell r="AE1934" t="str">
            <v/>
          </cell>
          <cell r="AF1934" t="str">
            <v/>
          </cell>
          <cell r="AG1934" t="str">
            <v/>
          </cell>
          <cell r="AH1934" t="str">
            <v/>
          </cell>
        </row>
        <row r="1935">
          <cell r="A1935">
            <v>1921</v>
          </cell>
          <cell r="B1935" t="str">
            <v/>
          </cell>
          <cell r="C1935" t="str">
            <v/>
          </cell>
          <cell r="D1935" t="str">
            <v/>
          </cell>
          <cell r="E1935" t="str">
            <v/>
          </cell>
          <cell r="F1935" t="str">
            <v/>
          </cell>
          <cell r="G1935" t="str">
            <v/>
          </cell>
          <cell r="H1935" t="str">
            <v/>
          </cell>
          <cell r="J1935" t="str">
            <v>X422</v>
          </cell>
          <cell r="K1935" t="str">
            <v/>
          </cell>
          <cell r="M1935" t="str">
            <v/>
          </cell>
          <cell r="N1935" t="str">
            <v/>
          </cell>
          <cell r="O1935" t="str">
            <v/>
          </cell>
          <cell r="P1935" t="str">
            <v/>
          </cell>
          <cell r="Q1935" t="str">
            <v/>
          </cell>
          <cell r="R1935" t="str">
            <v/>
          </cell>
          <cell r="S1935" t="str">
            <v/>
          </cell>
          <cell r="T1935" t="str">
            <v/>
          </cell>
          <cell r="U1935" t="str">
            <v/>
          </cell>
          <cell r="V1935" t="str">
            <v/>
          </cell>
          <cell r="W1935" t="str">
            <v/>
          </cell>
          <cell r="X1935" t="str">
            <v/>
          </cell>
          <cell r="Y1935" t="str">
            <v/>
          </cell>
          <cell r="Z1935" t="str">
            <v/>
          </cell>
          <cell r="AA1935" t="str">
            <v/>
          </cell>
          <cell r="AB1935" t="str">
            <v/>
          </cell>
          <cell r="AC1935" t="str">
            <v/>
          </cell>
          <cell r="AD1935" t="str">
            <v/>
          </cell>
          <cell r="AE1935" t="str">
            <v/>
          </cell>
          <cell r="AF1935" t="str">
            <v/>
          </cell>
          <cell r="AG1935" t="str">
            <v/>
          </cell>
          <cell r="AH1935" t="str">
            <v/>
          </cell>
        </row>
        <row r="1936">
          <cell r="A1936">
            <v>1922</v>
          </cell>
          <cell r="B1936" t="str">
            <v/>
          </cell>
          <cell r="C1936" t="str">
            <v/>
          </cell>
          <cell r="D1936" t="str">
            <v/>
          </cell>
          <cell r="E1936" t="str">
            <v/>
          </cell>
          <cell r="F1936" t="str">
            <v/>
          </cell>
          <cell r="G1936" t="str">
            <v/>
          </cell>
          <cell r="H1936" t="str">
            <v/>
          </cell>
          <cell r="J1936" t="str">
            <v>X423</v>
          </cell>
          <cell r="K1936" t="str">
            <v/>
          </cell>
          <cell r="M1936" t="str">
            <v/>
          </cell>
          <cell r="N1936" t="str">
            <v/>
          </cell>
          <cell r="O1936" t="str">
            <v/>
          </cell>
          <cell r="P1936" t="str">
            <v/>
          </cell>
          <cell r="Q1936" t="str">
            <v/>
          </cell>
          <cell r="R1936" t="str">
            <v/>
          </cell>
          <cell r="S1936" t="str">
            <v/>
          </cell>
          <cell r="T1936" t="str">
            <v/>
          </cell>
          <cell r="U1936" t="str">
            <v/>
          </cell>
          <cell r="V1936" t="str">
            <v/>
          </cell>
          <cell r="W1936" t="str">
            <v/>
          </cell>
          <cell r="X1936" t="str">
            <v/>
          </cell>
          <cell r="Y1936" t="str">
            <v/>
          </cell>
          <cell r="Z1936" t="str">
            <v/>
          </cell>
          <cell r="AA1936" t="str">
            <v/>
          </cell>
          <cell r="AB1936" t="str">
            <v/>
          </cell>
          <cell r="AC1936" t="str">
            <v/>
          </cell>
          <cell r="AD1936" t="str">
            <v/>
          </cell>
          <cell r="AE1936" t="str">
            <v/>
          </cell>
          <cell r="AF1936" t="str">
            <v/>
          </cell>
          <cell r="AG1936" t="str">
            <v/>
          </cell>
          <cell r="AH1936" t="str">
            <v/>
          </cell>
        </row>
        <row r="1937">
          <cell r="A1937">
            <v>1923</v>
          </cell>
          <cell r="B1937" t="str">
            <v/>
          </cell>
          <cell r="C1937" t="str">
            <v/>
          </cell>
          <cell r="D1937" t="str">
            <v/>
          </cell>
          <cell r="E1937" t="str">
            <v/>
          </cell>
          <cell r="F1937" t="str">
            <v/>
          </cell>
          <cell r="G1937" t="str">
            <v/>
          </cell>
          <cell r="H1937" t="str">
            <v/>
          </cell>
          <cell r="J1937" t="str">
            <v>X424</v>
          </cell>
          <cell r="K1937" t="str">
            <v/>
          </cell>
          <cell r="M1937" t="str">
            <v/>
          </cell>
          <cell r="N1937" t="str">
            <v/>
          </cell>
          <cell r="O1937" t="str">
            <v/>
          </cell>
          <cell r="P1937" t="str">
            <v/>
          </cell>
          <cell r="Q1937" t="str">
            <v/>
          </cell>
          <cell r="R1937" t="str">
            <v/>
          </cell>
          <cell r="S1937" t="str">
            <v/>
          </cell>
          <cell r="T1937" t="str">
            <v/>
          </cell>
          <cell r="U1937" t="str">
            <v/>
          </cell>
          <cell r="V1937" t="str">
            <v/>
          </cell>
          <cell r="W1937" t="str">
            <v/>
          </cell>
          <cell r="X1937" t="str">
            <v/>
          </cell>
          <cell r="Y1937" t="str">
            <v/>
          </cell>
          <cell r="Z1937" t="str">
            <v/>
          </cell>
          <cell r="AA1937" t="str">
            <v/>
          </cell>
          <cell r="AB1937" t="str">
            <v/>
          </cell>
          <cell r="AC1937" t="str">
            <v/>
          </cell>
          <cell r="AD1937" t="str">
            <v/>
          </cell>
          <cell r="AE1937" t="str">
            <v/>
          </cell>
          <cell r="AF1937" t="str">
            <v/>
          </cell>
          <cell r="AG1937" t="str">
            <v/>
          </cell>
          <cell r="AH1937" t="str">
            <v/>
          </cell>
        </row>
        <row r="1938">
          <cell r="A1938">
            <v>1924</v>
          </cell>
          <cell r="B1938" t="str">
            <v/>
          </cell>
          <cell r="C1938" t="str">
            <v/>
          </cell>
          <cell r="D1938" t="str">
            <v/>
          </cell>
          <cell r="E1938" t="str">
            <v/>
          </cell>
          <cell r="F1938" t="str">
            <v/>
          </cell>
          <cell r="G1938" t="str">
            <v/>
          </cell>
          <cell r="H1938" t="str">
            <v/>
          </cell>
          <cell r="J1938" t="str">
            <v>X425</v>
          </cell>
          <cell r="K1938" t="str">
            <v/>
          </cell>
          <cell r="M1938" t="str">
            <v/>
          </cell>
          <cell r="N1938" t="str">
            <v/>
          </cell>
          <cell r="O1938" t="str">
            <v/>
          </cell>
          <cell r="P1938" t="str">
            <v/>
          </cell>
          <cell r="Q1938" t="str">
            <v/>
          </cell>
          <cell r="R1938" t="str">
            <v/>
          </cell>
          <cell r="S1938" t="str">
            <v/>
          </cell>
          <cell r="T1938" t="str">
            <v/>
          </cell>
          <cell r="U1938" t="str">
            <v/>
          </cell>
          <cell r="V1938" t="str">
            <v/>
          </cell>
          <cell r="W1938" t="str">
            <v/>
          </cell>
          <cell r="X1938" t="str">
            <v/>
          </cell>
          <cell r="Y1938" t="str">
            <v/>
          </cell>
          <cell r="Z1938" t="str">
            <v/>
          </cell>
          <cell r="AA1938" t="str">
            <v/>
          </cell>
          <cell r="AB1938" t="str">
            <v/>
          </cell>
          <cell r="AC1938" t="str">
            <v/>
          </cell>
          <cell r="AD1938" t="str">
            <v/>
          </cell>
          <cell r="AE1938" t="str">
            <v/>
          </cell>
          <cell r="AF1938" t="str">
            <v/>
          </cell>
          <cell r="AG1938" t="str">
            <v/>
          </cell>
          <cell r="AH1938" t="str">
            <v/>
          </cell>
        </row>
        <row r="1939">
          <cell r="A1939">
            <v>1925</v>
          </cell>
          <cell r="B1939" t="str">
            <v/>
          </cell>
          <cell r="C1939" t="str">
            <v/>
          </cell>
          <cell r="D1939" t="str">
            <v/>
          </cell>
          <cell r="E1939" t="str">
            <v/>
          </cell>
          <cell r="F1939" t="str">
            <v/>
          </cell>
          <cell r="G1939" t="str">
            <v/>
          </cell>
          <cell r="H1939" t="str">
            <v/>
          </cell>
          <cell r="J1939" t="str">
            <v>X426</v>
          </cell>
          <cell r="K1939" t="str">
            <v/>
          </cell>
          <cell r="M1939" t="str">
            <v/>
          </cell>
          <cell r="N1939" t="str">
            <v/>
          </cell>
          <cell r="O1939" t="str">
            <v/>
          </cell>
          <cell r="P1939" t="str">
            <v/>
          </cell>
          <cell r="Q1939" t="str">
            <v/>
          </cell>
          <cell r="R1939" t="str">
            <v/>
          </cell>
          <cell r="S1939" t="str">
            <v/>
          </cell>
          <cell r="T1939" t="str">
            <v/>
          </cell>
          <cell r="U1939" t="str">
            <v/>
          </cell>
          <cell r="V1939" t="str">
            <v/>
          </cell>
          <cell r="W1939" t="str">
            <v/>
          </cell>
          <cell r="X1939" t="str">
            <v/>
          </cell>
          <cell r="Y1939" t="str">
            <v/>
          </cell>
          <cell r="Z1939" t="str">
            <v/>
          </cell>
          <cell r="AA1939" t="str">
            <v/>
          </cell>
          <cell r="AB1939" t="str">
            <v/>
          </cell>
          <cell r="AC1939" t="str">
            <v/>
          </cell>
          <cell r="AD1939" t="str">
            <v/>
          </cell>
          <cell r="AE1939" t="str">
            <v/>
          </cell>
          <cell r="AF1939" t="str">
            <v/>
          </cell>
          <cell r="AG1939" t="str">
            <v/>
          </cell>
          <cell r="AH1939" t="str">
            <v/>
          </cell>
        </row>
        <row r="1940">
          <cell r="A1940">
            <v>1926</v>
          </cell>
          <cell r="B1940" t="str">
            <v/>
          </cell>
          <cell r="C1940" t="str">
            <v/>
          </cell>
          <cell r="D1940" t="str">
            <v/>
          </cell>
          <cell r="E1940" t="str">
            <v/>
          </cell>
          <cell r="F1940" t="str">
            <v/>
          </cell>
          <cell r="G1940" t="str">
            <v/>
          </cell>
          <cell r="H1940" t="str">
            <v/>
          </cell>
          <cell r="J1940" t="str">
            <v>X427</v>
          </cell>
          <cell r="K1940" t="str">
            <v/>
          </cell>
          <cell r="M1940" t="str">
            <v/>
          </cell>
          <cell r="N1940" t="str">
            <v/>
          </cell>
          <cell r="O1940" t="str">
            <v/>
          </cell>
          <cell r="P1940" t="str">
            <v/>
          </cell>
          <cell r="Q1940" t="str">
            <v/>
          </cell>
          <cell r="R1940" t="str">
            <v/>
          </cell>
          <cell r="S1940" t="str">
            <v/>
          </cell>
          <cell r="T1940" t="str">
            <v/>
          </cell>
          <cell r="U1940" t="str">
            <v/>
          </cell>
          <cell r="V1940" t="str">
            <v/>
          </cell>
          <cell r="W1940" t="str">
            <v/>
          </cell>
          <cell r="X1940" t="str">
            <v/>
          </cell>
          <cell r="Y1940" t="str">
            <v/>
          </cell>
          <cell r="Z1940" t="str">
            <v/>
          </cell>
          <cell r="AA1940" t="str">
            <v/>
          </cell>
          <cell r="AB1940" t="str">
            <v/>
          </cell>
          <cell r="AC1940" t="str">
            <v/>
          </cell>
          <cell r="AD1940" t="str">
            <v/>
          </cell>
          <cell r="AE1940" t="str">
            <v/>
          </cell>
          <cell r="AF1940" t="str">
            <v/>
          </cell>
          <cell r="AG1940" t="str">
            <v/>
          </cell>
          <cell r="AH1940" t="str">
            <v/>
          </cell>
        </row>
        <row r="1941">
          <cell r="A1941">
            <v>1927</v>
          </cell>
          <cell r="B1941" t="str">
            <v/>
          </cell>
          <cell r="C1941" t="str">
            <v/>
          </cell>
          <cell r="D1941" t="str">
            <v/>
          </cell>
          <cell r="E1941" t="str">
            <v/>
          </cell>
          <cell r="F1941" t="str">
            <v/>
          </cell>
          <cell r="G1941" t="str">
            <v/>
          </cell>
          <cell r="H1941" t="str">
            <v/>
          </cell>
          <cell r="J1941" t="str">
            <v>X428</v>
          </cell>
          <cell r="K1941" t="str">
            <v/>
          </cell>
          <cell r="M1941" t="str">
            <v/>
          </cell>
          <cell r="N1941" t="str">
            <v/>
          </cell>
          <cell r="O1941" t="str">
            <v/>
          </cell>
          <cell r="P1941" t="str">
            <v/>
          </cell>
          <cell r="Q1941" t="str">
            <v/>
          </cell>
          <cell r="R1941" t="str">
            <v/>
          </cell>
          <cell r="S1941" t="str">
            <v/>
          </cell>
          <cell r="T1941" t="str">
            <v/>
          </cell>
          <cell r="U1941" t="str">
            <v/>
          </cell>
          <cell r="V1941" t="str">
            <v/>
          </cell>
          <cell r="W1941" t="str">
            <v/>
          </cell>
          <cell r="X1941" t="str">
            <v/>
          </cell>
          <cell r="Y1941" t="str">
            <v/>
          </cell>
          <cell r="Z1941" t="str">
            <v/>
          </cell>
          <cell r="AA1941" t="str">
            <v/>
          </cell>
          <cell r="AB1941" t="str">
            <v/>
          </cell>
          <cell r="AC1941" t="str">
            <v/>
          </cell>
          <cell r="AD1941" t="str">
            <v/>
          </cell>
          <cell r="AE1941" t="str">
            <v/>
          </cell>
          <cell r="AF1941" t="str">
            <v/>
          </cell>
          <cell r="AG1941" t="str">
            <v/>
          </cell>
          <cell r="AH1941" t="str">
            <v/>
          </cell>
        </row>
        <row r="1942">
          <cell r="A1942">
            <v>1928</v>
          </cell>
          <cell r="B1942" t="str">
            <v/>
          </cell>
          <cell r="C1942" t="str">
            <v/>
          </cell>
          <cell r="D1942" t="str">
            <v/>
          </cell>
          <cell r="E1942" t="str">
            <v/>
          </cell>
          <cell r="F1942" t="str">
            <v/>
          </cell>
          <cell r="G1942" t="str">
            <v/>
          </cell>
          <cell r="H1942" t="str">
            <v/>
          </cell>
          <cell r="J1942" t="str">
            <v>X429</v>
          </cell>
          <cell r="K1942" t="str">
            <v/>
          </cell>
          <cell r="M1942" t="str">
            <v/>
          </cell>
          <cell r="N1942" t="str">
            <v/>
          </cell>
          <cell r="O1942" t="str">
            <v/>
          </cell>
          <cell r="P1942" t="str">
            <v/>
          </cell>
          <cell r="Q1942" t="str">
            <v/>
          </cell>
          <cell r="R1942" t="str">
            <v/>
          </cell>
          <cell r="S1942" t="str">
            <v/>
          </cell>
          <cell r="T1942" t="str">
            <v/>
          </cell>
          <cell r="U1942" t="str">
            <v/>
          </cell>
          <cell r="V1942" t="str">
            <v/>
          </cell>
          <cell r="W1942" t="str">
            <v/>
          </cell>
          <cell r="X1942" t="str">
            <v/>
          </cell>
          <cell r="Y1942" t="str">
            <v/>
          </cell>
          <cell r="Z1942" t="str">
            <v/>
          </cell>
          <cell r="AA1942" t="str">
            <v/>
          </cell>
          <cell r="AB1942" t="str">
            <v/>
          </cell>
          <cell r="AC1942" t="str">
            <v/>
          </cell>
          <cell r="AD1942" t="str">
            <v/>
          </cell>
          <cell r="AE1942" t="str">
            <v/>
          </cell>
          <cell r="AF1942" t="str">
            <v/>
          </cell>
          <cell r="AG1942" t="str">
            <v/>
          </cell>
          <cell r="AH1942" t="str">
            <v/>
          </cell>
        </row>
        <row r="1943">
          <cell r="A1943">
            <v>1929</v>
          </cell>
          <cell r="B1943" t="str">
            <v/>
          </cell>
          <cell r="C1943" t="str">
            <v/>
          </cell>
          <cell r="D1943" t="str">
            <v/>
          </cell>
          <cell r="E1943" t="str">
            <v/>
          </cell>
          <cell r="F1943" t="str">
            <v/>
          </cell>
          <cell r="G1943" t="str">
            <v/>
          </cell>
          <cell r="H1943" t="str">
            <v/>
          </cell>
          <cell r="J1943" t="str">
            <v>X430</v>
          </cell>
          <cell r="K1943" t="str">
            <v/>
          </cell>
          <cell r="M1943" t="str">
            <v/>
          </cell>
          <cell r="N1943" t="str">
            <v/>
          </cell>
          <cell r="O1943" t="str">
            <v/>
          </cell>
          <cell r="P1943" t="str">
            <v/>
          </cell>
          <cell r="Q1943" t="str">
            <v/>
          </cell>
          <cell r="R1943" t="str">
            <v/>
          </cell>
          <cell r="S1943" t="str">
            <v/>
          </cell>
          <cell r="T1943" t="str">
            <v/>
          </cell>
          <cell r="U1943" t="str">
            <v/>
          </cell>
          <cell r="V1943" t="str">
            <v/>
          </cell>
          <cell r="W1943" t="str">
            <v/>
          </cell>
          <cell r="X1943" t="str">
            <v/>
          </cell>
          <cell r="Y1943" t="str">
            <v/>
          </cell>
          <cell r="Z1943" t="str">
            <v/>
          </cell>
          <cell r="AA1943" t="str">
            <v/>
          </cell>
          <cell r="AB1943" t="str">
            <v/>
          </cell>
          <cell r="AC1943" t="str">
            <v/>
          </cell>
          <cell r="AD1943" t="str">
            <v/>
          </cell>
          <cell r="AE1943" t="str">
            <v/>
          </cell>
          <cell r="AF1943" t="str">
            <v/>
          </cell>
          <cell r="AG1943" t="str">
            <v/>
          </cell>
          <cell r="AH1943" t="str">
            <v/>
          </cell>
        </row>
        <row r="1944">
          <cell r="A1944">
            <v>1930</v>
          </cell>
          <cell r="B1944" t="str">
            <v/>
          </cell>
          <cell r="C1944" t="str">
            <v/>
          </cell>
          <cell r="D1944" t="str">
            <v/>
          </cell>
          <cell r="E1944" t="str">
            <v/>
          </cell>
          <cell r="F1944" t="str">
            <v/>
          </cell>
          <cell r="G1944" t="str">
            <v/>
          </cell>
          <cell r="H1944" t="str">
            <v/>
          </cell>
          <cell r="J1944" t="str">
            <v>X431</v>
          </cell>
          <cell r="K1944" t="str">
            <v/>
          </cell>
          <cell r="M1944" t="str">
            <v/>
          </cell>
          <cell r="N1944" t="str">
            <v/>
          </cell>
          <cell r="O1944" t="str">
            <v/>
          </cell>
          <cell r="P1944" t="str">
            <v/>
          </cell>
          <cell r="Q1944" t="str">
            <v/>
          </cell>
          <cell r="R1944" t="str">
            <v/>
          </cell>
          <cell r="S1944" t="str">
            <v/>
          </cell>
          <cell r="T1944" t="str">
            <v/>
          </cell>
          <cell r="U1944" t="str">
            <v/>
          </cell>
          <cell r="V1944" t="str">
            <v/>
          </cell>
          <cell r="W1944" t="str">
            <v/>
          </cell>
          <cell r="X1944" t="str">
            <v/>
          </cell>
          <cell r="Y1944" t="str">
            <v/>
          </cell>
          <cell r="Z1944" t="str">
            <v/>
          </cell>
          <cell r="AA1944" t="str">
            <v/>
          </cell>
          <cell r="AB1944" t="str">
            <v/>
          </cell>
          <cell r="AC1944" t="str">
            <v/>
          </cell>
          <cell r="AD1944" t="str">
            <v/>
          </cell>
          <cell r="AE1944" t="str">
            <v/>
          </cell>
          <cell r="AF1944" t="str">
            <v/>
          </cell>
          <cell r="AG1944" t="str">
            <v/>
          </cell>
          <cell r="AH1944" t="str">
            <v/>
          </cell>
        </row>
        <row r="1945">
          <cell r="A1945">
            <v>1931</v>
          </cell>
          <cell r="B1945" t="str">
            <v/>
          </cell>
          <cell r="C1945" t="str">
            <v/>
          </cell>
          <cell r="D1945" t="str">
            <v/>
          </cell>
          <cell r="E1945" t="str">
            <v/>
          </cell>
          <cell r="F1945" t="str">
            <v/>
          </cell>
          <cell r="G1945" t="str">
            <v/>
          </cell>
          <cell r="H1945" t="str">
            <v/>
          </cell>
          <cell r="J1945" t="str">
            <v>X432</v>
          </cell>
          <cell r="K1945" t="str">
            <v/>
          </cell>
          <cell r="M1945" t="str">
            <v/>
          </cell>
          <cell r="N1945" t="str">
            <v/>
          </cell>
          <cell r="O1945" t="str">
            <v/>
          </cell>
          <cell r="P1945" t="str">
            <v/>
          </cell>
          <cell r="Q1945" t="str">
            <v/>
          </cell>
          <cell r="R1945" t="str">
            <v/>
          </cell>
          <cell r="S1945" t="str">
            <v/>
          </cell>
          <cell r="T1945" t="str">
            <v/>
          </cell>
          <cell r="U1945" t="str">
            <v/>
          </cell>
          <cell r="V1945" t="str">
            <v/>
          </cell>
          <cell r="W1945" t="str">
            <v/>
          </cell>
          <cell r="X1945" t="str">
            <v/>
          </cell>
          <cell r="Y1945" t="str">
            <v/>
          </cell>
          <cell r="Z1945" t="str">
            <v/>
          </cell>
          <cell r="AA1945" t="str">
            <v/>
          </cell>
          <cell r="AB1945" t="str">
            <v/>
          </cell>
          <cell r="AC1945" t="str">
            <v/>
          </cell>
          <cell r="AD1945" t="str">
            <v/>
          </cell>
          <cell r="AE1945" t="str">
            <v/>
          </cell>
          <cell r="AF1945" t="str">
            <v/>
          </cell>
          <cell r="AG1945" t="str">
            <v/>
          </cell>
          <cell r="AH1945" t="str">
            <v/>
          </cell>
        </row>
        <row r="1946">
          <cell r="A1946">
            <v>1932</v>
          </cell>
          <cell r="B1946" t="str">
            <v/>
          </cell>
          <cell r="C1946" t="str">
            <v/>
          </cell>
          <cell r="D1946" t="str">
            <v/>
          </cell>
          <cell r="E1946" t="str">
            <v/>
          </cell>
          <cell r="F1946" t="str">
            <v/>
          </cell>
          <cell r="G1946" t="str">
            <v/>
          </cell>
          <cell r="H1946" t="str">
            <v/>
          </cell>
          <cell r="J1946" t="str">
            <v>X433</v>
          </cell>
          <cell r="K1946" t="str">
            <v/>
          </cell>
          <cell r="M1946" t="str">
            <v/>
          </cell>
          <cell r="N1946" t="str">
            <v/>
          </cell>
          <cell r="O1946" t="str">
            <v/>
          </cell>
          <cell r="P1946" t="str">
            <v/>
          </cell>
          <cell r="Q1946" t="str">
            <v/>
          </cell>
          <cell r="R1946" t="str">
            <v/>
          </cell>
          <cell r="S1946" t="str">
            <v/>
          </cell>
          <cell r="T1946" t="str">
            <v/>
          </cell>
          <cell r="U1946" t="str">
            <v/>
          </cell>
          <cell r="V1946" t="str">
            <v/>
          </cell>
          <cell r="W1946" t="str">
            <v/>
          </cell>
          <cell r="X1946" t="str">
            <v/>
          </cell>
          <cell r="Y1946" t="str">
            <v/>
          </cell>
          <cell r="Z1946" t="str">
            <v/>
          </cell>
          <cell r="AA1946" t="str">
            <v/>
          </cell>
          <cell r="AB1946" t="str">
            <v/>
          </cell>
          <cell r="AC1946" t="str">
            <v/>
          </cell>
          <cell r="AD1946" t="str">
            <v/>
          </cell>
          <cell r="AE1946" t="str">
            <v/>
          </cell>
          <cell r="AF1946" t="str">
            <v/>
          </cell>
          <cell r="AG1946" t="str">
            <v/>
          </cell>
          <cell r="AH1946" t="str">
            <v/>
          </cell>
        </row>
        <row r="1947">
          <cell r="A1947">
            <v>1933</v>
          </cell>
          <cell r="B1947" t="str">
            <v/>
          </cell>
          <cell r="C1947" t="str">
            <v/>
          </cell>
          <cell r="D1947" t="str">
            <v/>
          </cell>
          <cell r="E1947" t="str">
            <v/>
          </cell>
          <cell r="F1947" t="str">
            <v/>
          </cell>
          <cell r="G1947" t="str">
            <v/>
          </cell>
          <cell r="H1947" t="str">
            <v/>
          </cell>
          <cell r="J1947" t="str">
            <v>X434</v>
          </cell>
          <cell r="K1947" t="str">
            <v/>
          </cell>
          <cell r="M1947" t="str">
            <v/>
          </cell>
          <cell r="N1947" t="str">
            <v/>
          </cell>
          <cell r="O1947" t="str">
            <v/>
          </cell>
          <cell r="P1947" t="str">
            <v/>
          </cell>
          <cell r="Q1947" t="str">
            <v/>
          </cell>
          <cell r="R1947" t="str">
            <v/>
          </cell>
          <cell r="S1947" t="str">
            <v/>
          </cell>
          <cell r="T1947" t="str">
            <v/>
          </cell>
          <cell r="U1947" t="str">
            <v/>
          </cell>
          <cell r="V1947" t="str">
            <v/>
          </cell>
          <cell r="W1947" t="str">
            <v/>
          </cell>
          <cell r="X1947" t="str">
            <v/>
          </cell>
          <cell r="Y1947" t="str">
            <v/>
          </cell>
          <cell r="Z1947" t="str">
            <v/>
          </cell>
          <cell r="AA1947" t="str">
            <v/>
          </cell>
          <cell r="AB1947" t="str">
            <v/>
          </cell>
          <cell r="AC1947" t="str">
            <v/>
          </cell>
          <cell r="AD1947" t="str">
            <v/>
          </cell>
          <cell r="AE1947" t="str">
            <v/>
          </cell>
          <cell r="AF1947" t="str">
            <v/>
          </cell>
          <cell r="AG1947" t="str">
            <v/>
          </cell>
          <cell r="AH1947" t="str">
            <v/>
          </cell>
        </row>
        <row r="1948">
          <cell r="A1948">
            <v>1934</v>
          </cell>
          <cell r="B1948" t="str">
            <v/>
          </cell>
          <cell r="C1948" t="str">
            <v/>
          </cell>
          <cell r="D1948" t="str">
            <v/>
          </cell>
          <cell r="E1948" t="str">
            <v/>
          </cell>
          <cell r="F1948" t="str">
            <v/>
          </cell>
          <cell r="G1948" t="str">
            <v/>
          </cell>
          <cell r="H1948" t="str">
            <v/>
          </cell>
          <cell r="J1948" t="str">
            <v>X435</v>
          </cell>
          <cell r="K1948" t="str">
            <v/>
          </cell>
          <cell r="M1948" t="str">
            <v/>
          </cell>
          <cell r="N1948" t="str">
            <v/>
          </cell>
          <cell r="O1948" t="str">
            <v/>
          </cell>
          <cell r="P1948" t="str">
            <v/>
          </cell>
          <cell r="Q1948" t="str">
            <v/>
          </cell>
          <cell r="R1948" t="str">
            <v/>
          </cell>
          <cell r="S1948" t="str">
            <v/>
          </cell>
          <cell r="T1948" t="str">
            <v/>
          </cell>
          <cell r="U1948" t="str">
            <v/>
          </cell>
          <cell r="V1948" t="str">
            <v/>
          </cell>
          <cell r="W1948" t="str">
            <v/>
          </cell>
          <cell r="X1948" t="str">
            <v/>
          </cell>
          <cell r="Y1948" t="str">
            <v/>
          </cell>
          <cell r="Z1948" t="str">
            <v/>
          </cell>
          <cell r="AA1948" t="str">
            <v/>
          </cell>
          <cell r="AB1948" t="str">
            <v/>
          </cell>
          <cell r="AC1948" t="str">
            <v/>
          </cell>
          <cell r="AD1948" t="str">
            <v/>
          </cell>
          <cell r="AE1948" t="str">
            <v/>
          </cell>
          <cell r="AF1948" t="str">
            <v/>
          </cell>
          <cell r="AG1948" t="str">
            <v/>
          </cell>
          <cell r="AH1948" t="str">
            <v/>
          </cell>
        </row>
        <row r="1949">
          <cell r="A1949">
            <v>1935</v>
          </cell>
          <cell r="B1949" t="str">
            <v/>
          </cell>
          <cell r="C1949" t="str">
            <v/>
          </cell>
          <cell r="D1949" t="str">
            <v/>
          </cell>
          <cell r="E1949" t="str">
            <v/>
          </cell>
          <cell r="F1949" t="str">
            <v/>
          </cell>
          <cell r="G1949" t="str">
            <v/>
          </cell>
          <cell r="H1949" t="str">
            <v/>
          </cell>
          <cell r="J1949" t="str">
            <v>X436</v>
          </cell>
          <cell r="K1949" t="str">
            <v/>
          </cell>
          <cell r="M1949" t="str">
            <v/>
          </cell>
          <cell r="N1949" t="str">
            <v/>
          </cell>
          <cell r="O1949" t="str">
            <v/>
          </cell>
          <cell r="P1949" t="str">
            <v/>
          </cell>
          <cell r="Q1949" t="str">
            <v/>
          </cell>
          <cell r="R1949" t="str">
            <v/>
          </cell>
          <cell r="S1949" t="str">
            <v/>
          </cell>
          <cell r="T1949" t="str">
            <v/>
          </cell>
          <cell r="U1949" t="str">
            <v/>
          </cell>
          <cell r="V1949" t="str">
            <v/>
          </cell>
          <cell r="W1949" t="str">
            <v/>
          </cell>
          <cell r="X1949" t="str">
            <v/>
          </cell>
          <cell r="Y1949" t="str">
            <v/>
          </cell>
          <cell r="Z1949" t="str">
            <v/>
          </cell>
          <cell r="AA1949" t="str">
            <v/>
          </cell>
          <cell r="AB1949" t="str">
            <v/>
          </cell>
          <cell r="AC1949" t="str">
            <v/>
          </cell>
          <cell r="AD1949" t="str">
            <v/>
          </cell>
          <cell r="AE1949" t="str">
            <v/>
          </cell>
          <cell r="AF1949" t="str">
            <v/>
          </cell>
          <cell r="AG1949" t="str">
            <v/>
          </cell>
          <cell r="AH1949" t="str">
            <v/>
          </cell>
        </row>
        <row r="1950">
          <cell r="A1950">
            <v>1936</v>
          </cell>
          <cell r="B1950" t="str">
            <v/>
          </cell>
          <cell r="C1950" t="str">
            <v/>
          </cell>
          <cell r="D1950" t="str">
            <v/>
          </cell>
          <cell r="E1950" t="str">
            <v/>
          </cell>
          <cell r="F1950" t="str">
            <v/>
          </cell>
          <cell r="G1950" t="str">
            <v/>
          </cell>
          <cell r="H1950" t="str">
            <v/>
          </cell>
          <cell r="J1950" t="str">
            <v>X437</v>
          </cell>
          <cell r="K1950" t="str">
            <v/>
          </cell>
          <cell r="M1950" t="str">
            <v/>
          </cell>
          <cell r="N1950" t="str">
            <v/>
          </cell>
          <cell r="O1950" t="str">
            <v/>
          </cell>
          <cell r="P1950" t="str">
            <v/>
          </cell>
          <cell r="Q1950" t="str">
            <v/>
          </cell>
          <cell r="R1950" t="str">
            <v/>
          </cell>
          <cell r="S1950" t="str">
            <v/>
          </cell>
          <cell r="T1950" t="str">
            <v/>
          </cell>
          <cell r="U1950" t="str">
            <v/>
          </cell>
          <cell r="V1950" t="str">
            <v/>
          </cell>
          <cell r="W1950" t="str">
            <v/>
          </cell>
          <cell r="X1950" t="str">
            <v/>
          </cell>
          <cell r="Y1950" t="str">
            <v/>
          </cell>
          <cell r="Z1950" t="str">
            <v/>
          </cell>
          <cell r="AA1950" t="str">
            <v/>
          </cell>
          <cell r="AB1950" t="str">
            <v/>
          </cell>
          <cell r="AC1950" t="str">
            <v/>
          </cell>
          <cell r="AD1950" t="str">
            <v/>
          </cell>
          <cell r="AE1950" t="str">
            <v/>
          </cell>
          <cell r="AF1950" t="str">
            <v/>
          </cell>
          <cell r="AG1950" t="str">
            <v/>
          </cell>
          <cell r="AH1950" t="str">
            <v/>
          </cell>
        </row>
        <row r="1951">
          <cell r="A1951">
            <v>1937</v>
          </cell>
          <cell r="B1951" t="str">
            <v/>
          </cell>
          <cell r="C1951" t="str">
            <v/>
          </cell>
          <cell r="D1951" t="str">
            <v/>
          </cell>
          <cell r="E1951" t="str">
            <v/>
          </cell>
          <cell r="F1951" t="str">
            <v/>
          </cell>
          <cell r="G1951" t="str">
            <v/>
          </cell>
          <cell r="H1951" t="str">
            <v/>
          </cell>
          <cell r="J1951" t="str">
            <v>X438</v>
          </cell>
          <cell r="K1951" t="str">
            <v/>
          </cell>
          <cell r="M1951" t="str">
            <v/>
          </cell>
          <cell r="N1951" t="str">
            <v/>
          </cell>
          <cell r="O1951" t="str">
            <v/>
          </cell>
          <cell r="P1951" t="str">
            <v/>
          </cell>
          <cell r="Q1951" t="str">
            <v/>
          </cell>
          <cell r="R1951" t="str">
            <v/>
          </cell>
          <cell r="S1951" t="str">
            <v/>
          </cell>
          <cell r="T1951" t="str">
            <v/>
          </cell>
          <cell r="U1951" t="str">
            <v/>
          </cell>
          <cell r="V1951" t="str">
            <v/>
          </cell>
          <cell r="W1951" t="str">
            <v/>
          </cell>
          <cell r="X1951" t="str">
            <v/>
          </cell>
          <cell r="Y1951" t="str">
            <v/>
          </cell>
          <cell r="Z1951" t="str">
            <v/>
          </cell>
          <cell r="AA1951" t="str">
            <v/>
          </cell>
          <cell r="AB1951" t="str">
            <v/>
          </cell>
          <cell r="AC1951" t="str">
            <v/>
          </cell>
          <cell r="AD1951" t="str">
            <v/>
          </cell>
          <cell r="AE1951" t="str">
            <v/>
          </cell>
          <cell r="AF1951" t="str">
            <v/>
          </cell>
          <cell r="AG1951" t="str">
            <v/>
          </cell>
          <cell r="AH1951" t="str">
            <v/>
          </cell>
        </row>
        <row r="1952">
          <cell r="A1952">
            <v>1938</v>
          </cell>
          <cell r="B1952" t="str">
            <v/>
          </cell>
          <cell r="C1952" t="str">
            <v/>
          </cell>
          <cell r="D1952" t="str">
            <v/>
          </cell>
          <cell r="E1952" t="str">
            <v/>
          </cell>
          <cell r="F1952" t="str">
            <v/>
          </cell>
          <cell r="G1952" t="str">
            <v/>
          </cell>
          <cell r="H1952" t="str">
            <v/>
          </cell>
          <cell r="J1952" t="str">
            <v>X439</v>
          </cell>
          <cell r="K1952" t="str">
            <v/>
          </cell>
          <cell r="M1952" t="str">
            <v/>
          </cell>
          <cell r="N1952" t="str">
            <v/>
          </cell>
          <cell r="O1952" t="str">
            <v/>
          </cell>
          <cell r="P1952" t="str">
            <v/>
          </cell>
          <cell r="Q1952" t="str">
            <v/>
          </cell>
          <cell r="R1952" t="str">
            <v/>
          </cell>
          <cell r="S1952" t="str">
            <v/>
          </cell>
          <cell r="T1952" t="str">
            <v/>
          </cell>
          <cell r="U1952" t="str">
            <v/>
          </cell>
          <cell r="V1952" t="str">
            <v/>
          </cell>
          <cell r="W1952" t="str">
            <v/>
          </cell>
          <cell r="X1952" t="str">
            <v/>
          </cell>
          <cell r="Y1952" t="str">
            <v/>
          </cell>
          <cell r="Z1952" t="str">
            <v/>
          </cell>
          <cell r="AA1952" t="str">
            <v/>
          </cell>
          <cell r="AB1952" t="str">
            <v/>
          </cell>
          <cell r="AC1952" t="str">
            <v/>
          </cell>
          <cell r="AD1952" t="str">
            <v/>
          </cell>
          <cell r="AE1952" t="str">
            <v/>
          </cell>
          <cell r="AF1952" t="str">
            <v/>
          </cell>
          <cell r="AG1952" t="str">
            <v/>
          </cell>
          <cell r="AH1952" t="str">
            <v/>
          </cell>
        </row>
        <row r="1953">
          <cell r="A1953">
            <v>1939</v>
          </cell>
          <cell r="B1953" t="str">
            <v/>
          </cell>
          <cell r="C1953" t="str">
            <v/>
          </cell>
          <cell r="D1953" t="str">
            <v/>
          </cell>
          <cell r="E1953" t="str">
            <v/>
          </cell>
          <cell r="F1953" t="str">
            <v/>
          </cell>
          <cell r="G1953" t="str">
            <v/>
          </cell>
          <cell r="H1953" t="str">
            <v/>
          </cell>
          <cell r="J1953" t="str">
            <v>X440</v>
          </cell>
          <cell r="K1953" t="str">
            <v/>
          </cell>
          <cell r="M1953" t="str">
            <v/>
          </cell>
          <cell r="N1953" t="str">
            <v/>
          </cell>
          <cell r="O1953" t="str">
            <v/>
          </cell>
          <cell r="P1953" t="str">
            <v/>
          </cell>
          <cell r="Q1953" t="str">
            <v/>
          </cell>
          <cell r="R1953" t="str">
            <v/>
          </cell>
          <cell r="S1953" t="str">
            <v/>
          </cell>
          <cell r="T1953" t="str">
            <v/>
          </cell>
          <cell r="U1953" t="str">
            <v/>
          </cell>
          <cell r="V1953" t="str">
            <v/>
          </cell>
          <cell r="W1953" t="str">
            <v/>
          </cell>
          <cell r="X1953" t="str">
            <v/>
          </cell>
          <cell r="Y1953" t="str">
            <v/>
          </cell>
          <cell r="Z1953" t="str">
            <v/>
          </cell>
          <cell r="AA1953" t="str">
            <v/>
          </cell>
          <cell r="AB1953" t="str">
            <v/>
          </cell>
          <cell r="AC1953" t="str">
            <v/>
          </cell>
          <cell r="AD1953" t="str">
            <v/>
          </cell>
          <cell r="AE1953" t="str">
            <v/>
          </cell>
          <cell r="AF1953" t="str">
            <v/>
          </cell>
          <cell r="AG1953" t="str">
            <v/>
          </cell>
          <cell r="AH1953" t="str">
            <v/>
          </cell>
        </row>
        <row r="1954">
          <cell r="A1954">
            <v>1940</v>
          </cell>
          <cell r="B1954" t="str">
            <v/>
          </cell>
          <cell r="C1954" t="str">
            <v/>
          </cell>
          <cell r="D1954" t="str">
            <v/>
          </cell>
          <cell r="E1954" t="str">
            <v/>
          </cell>
          <cell r="F1954" t="str">
            <v/>
          </cell>
          <cell r="G1954" t="str">
            <v/>
          </cell>
          <cell r="H1954" t="str">
            <v/>
          </cell>
          <cell r="J1954" t="str">
            <v>X441</v>
          </cell>
          <cell r="K1954" t="str">
            <v/>
          </cell>
          <cell r="M1954" t="str">
            <v/>
          </cell>
          <cell r="N1954" t="str">
            <v/>
          </cell>
          <cell r="O1954" t="str">
            <v/>
          </cell>
          <cell r="P1954" t="str">
            <v/>
          </cell>
          <cell r="Q1954" t="str">
            <v/>
          </cell>
          <cell r="R1954" t="str">
            <v/>
          </cell>
          <cell r="S1954" t="str">
            <v/>
          </cell>
          <cell r="T1954" t="str">
            <v/>
          </cell>
          <cell r="U1954" t="str">
            <v/>
          </cell>
          <cell r="V1954" t="str">
            <v/>
          </cell>
          <cell r="W1954" t="str">
            <v/>
          </cell>
          <cell r="X1954" t="str">
            <v/>
          </cell>
          <cell r="Y1954" t="str">
            <v/>
          </cell>
          <cell r="Z1954" t="str">
            <v/>
          </cell>
          <cell r="AA1954" t="str">
            <v/>
          </cell>
          <cell r="AB1954" t="str">
            <v/>
          </cell>
          <cell r="AC1954" t="str">
            <v/>
          </cell>
          <cell r="AD1954" t="str">
            <v/>
          </cell>
          <cell r="AE1954" t="str">
            <v/>
          </cell>
          <cell r="AF1954" t="str">
            <v/>
          </cell>
          <cell r="AG1954" t="str">
            <v/>
          </cell>
          <cell r="AH1954" t="str">
            <v/>
          </cell>
        </row>
        <row r="1955">
          <cell r="A1955">
            <v>1941</v>
          </cell>
          <cell r="B1955" t="str">
            <v/>
          </cell>
          <cell r="C1955" t="str">
            <v/>
          </cell>
          <cell r="D1955" t="str">
            <v/>
          </cell>
          <cell r="E1955" t="str">
            <v/>
          </cell>
          <cell r="F1955" t="str">
            <v/>
          </cell>
          <cell r="G1955" t="str">
            <v/>
          </cell>
          <cell r="H1955" t="str">
            <v/>
          </cell>
          <cell r="J1955" t="str">
            <v>X442</v>
          </cell>
          <cell r="K1955" t="str">
            <v/>
          </cell>
          <cell r="M1955" t="str">
            <v/>
          </cell>
          <cell r="N1955" t="str">
            <v/>
          </cell>
          <cell r="O1955" t="str">
            <v/>
          </cell>
          <cell r="P1955" t="str">
            <v/>
          </cell>
          <cell r="Q1955" t="str">
            <v/>
          </cell>
          <cell r="R1955" t="str">
            <v/>
          </cell>
          <cell r="S1955" t="str">
            <v/>
          </cell>
          <cell r="T1955" t="str">
            <v/>
          </cell>
          <cell r="U1955" t="str">
            <v/>
          </cell>
          <cell r="V1955" t="str">
            <v/>
          </cell>
          <cell r="W1955" t="str">
            <v/>
          </cell>
          <cell r="X1955" t="str">
            <v/>
          </cell>
          <cell r="Y1955" t="str">
            <v/>
          </cell>
          <cell r="Z1955" t="str">
            <v/>
          </cell>
          <cell r="AA1955" t="str">
            <v/>
          </cell>
          <cell r="AB1955" t="str">
            <v/>
          </cell>
          <cell r="AC1955" t="str">
            <v/>
          </cell>
          <cell r="AD1955" t="str">
            <v/>
          </cell>
          <cell r="AE1955" t="str">
            <v/>
          </cell>
          <cell r="AF1955" t="str">
            <v/>
          </cell>
          <cell r="AG1955" t="str">
            <v/>
          </cell>
          <cell r="AH1955" t="str">
            <v/>
          </cell>
        </row>
        <row r="1956">
          <cell r="A1956">
            <v>1942</v>
          </cell>
          <cell r="B1956" t="str">
            <v/>
          </cell>
          <cell r="C1956" t="str">
            <v/>
          </cell>
          <cell r="D1956" t="str">
            <v/>
          </cell>
          <cell r="E1956" t="str">
            <v/>
          </cell>
          <cell r="F1956" t="str">
            <v/>
          </cell>
          <cell r="G1956" t="str">
            <v/>
          </cell>
          <cell r="H1956" t="str">
            <v/>
          </cell>
          <cell r="J1956" t="str">
            <v>X443</v>
          </cell>
          <cell r="K1956" t="str">
            <v/>
          </cell>
          <cell r="M1956" t="str">
            <v/>
          </cell>
          <cell r="N1956" t="str">
            <v/>
          </cell>
          <cell r="O1956" t="str">
            <v/>
          </cell>
          <cell r="P1956" t="str">
            <v/>
          </cell>
          <cell r="Q1956" t="str">
            <v/>
          </cell>
          <cell r="R1956" t="str">
            <v/>
          </cell>
          <cell r="S1956" t="str">
            <v/>
          </cell>
          <cell r="T1956" t="str">
            <v/>
          </cell>
          <cell r="U1956" t="str">
            <v/>
          </cell>
          <cell r="V1956" t="str">
            <v/>
          </cell>
          <cell r="W1956" t="str">
            <v/>
          </cell>
          <cell r="X1956" t="str">
            <v/>
          </cell>
          <cell r="Y1956" t="str">
            <v/>
          </cell>
          <cell r="Z1956" t="str">
            <v/>
          </cell>
          <cell r="AA1956" t="str">
            <v/>
          </cell>
          <cell r="AB1956" t="str">
            <v/>
          </cell>
          <cell r="AC1956" t="str">
            <v/>
          </cell>
          <cell r="AD1956" t="str">
            <v/>
          </cell>
          <cell r="AE1956" t="str">
            <v/>
          </cell>
          <cell r="AF1956" t="str">
            <v/>
          </cell>
          <cell r="AG1956" t="str">
            <v/>
          </cell>
          <cell r="AH1956" t="str">
            <v/>
          </cell>
        </row>
        <row r="1957">
          <cell r="A1957">
            <v>1943</v>
          </cell>
          <cell r="B1957" t="str">
            <v/>
          </cell>
          <cell r="C1957" t="str">
            <v/>
          </cell>
          <cell r="D1957" t="str">
            <v/>
          </cell>
          <cell r="E1957" t="str">
            <v/>
          </cell>
          <cell r="F1957" t="str">
            <v/>
          </cell>
          <cell r="G1957" t="str">
            <v/>
          </cell>
          <cell r="H1957" t="str">
            <v/>
          </cell>
          <cell r="J1957" t="str">
            <v>X444</v>
          </cell>
          <cell r="K1957" t="str">
            <v/>
          </cell>
          <cell r="M1957" t="str">
            <v/>
          </cell>
          <cell r="N1957" t="str">
            <v/>
          </cell>
          <cell r="O1957" t="str">
            <v/>
          </cell>
          <cell r="P1957" t="str">
            <v/>
          </cell>
          <cell r="Q1957" t="str">
            <v/>
          </cell>
          <cell r="R1957" t="str">
            <v/>
          </cell>
          <cell r="S1957" t="str">
            <v/>
          </cell>
          <cell r="T1957" t="str">
            <v/>
          </cell>
          <cell r="U1957" t="str">
            <v/>
          </cell>
          <cell r="V1957" t="str">
            <v/>
          </cell>
          <cell r="W1957" t="str">
            <v/>
          </cell>
          <cell r="X1957" t="str">
            <v/>
          </cell>
          <cell r="Y1957" t="str">
            <v/>
          </cell>
          <cell r="Z1957" t="str">
            <v/>
          </cell>
          <cell r="AA1957" t="str">
            <v/>
          </cell>
          <cell r="AB1957" t="str">
            <v/>
          </cell>
          <cell r="AC1957" t="str">
            <v/>
          </cell>
          <cell r="AD1957" t="str">
            <v/>
          </cell>
          <cell r="AE1957" t="str">
            <v/>
          </cell>
          <cell r="AF1957" t="str">
            <v/>
          </cell>
          <cell r="AG1957" t="str">
            <v/>
          </cell>
          <cell r="AH1957" t="str">
            <v/>
          </cell>
        </row>
        <row r="1958">
          <cell r="A1958">
            <v>1944</v>
          </cell>
          <cell r="B1958" t="str">
            <v/>
          </cell>
          <cell r="C1958" t="str">
            <v/>
          </cell>
          <cell r="D1958" t="str">
            <v/>
          </cell>
          <cell r="E1958" t="str">
            <v/>
          </cell>
          <cell r="F1958" t="str">
            <v/>
          </cell>
          <cell r="G1958" t="str">
            <v/>
          </cell>
          <cell r="H1958" t="str">
            <v/>
          </cell>
          <cell r="J1958" t="str">
            <v>X445</v>
          </cell>
          <cell r="K1958" t="str">
            <v/>
          </cell>
          <cell r="M1958" t="str">
            <v/>
          </cell>
          <cell r="N1958" t="str">
            <v/>
          </cell>
          <cell r="O1958" t="str">
            <v/>
          </cell>
          <cell r="P1958" t="str">
            <v/>
          </cell>
          <cell r="Q1958" t="str">
            <v/>
          </cell>
          <cell r="R1958" t="str">
            <v/>
          </cell>
          <cell r="S1958" t="str">
            <v/>
          </cell>
          <cell r="T1958" t="str">
            <v/>
          </cell>
          <cell r="U1958" t="str">
            <v/>
          </cell>
          <cell r="V1958" t="str">
            <v/>
          </cell>
          <cell r="W1958" t="str">
            <v/>
          </cell>
          <cell r="X1958" t="str">
            <v/>
          </cell>
          <cell r="Y1958" t="str">
            <v/>
          </cell>
          <cell r="Z1958" t="str">
            <v/>
          </cell>
          <cell r="AA1958" t="str">
            <v/>
          </cell>
          <cell r="AB1958" t="str">
            <v/>
          </cell>
          <cell r="AC1958" t="str">
            <v/>
          </cell>
          <cell r="AD1958" t="str">
            <v/>
          </cell>
          <cell r="AE1958" t="str">
            <v/>
          </cell>
          <cell r="AF1958" t="str">
            <v/>
          </cell>
          <cell r="AG1958" t="str">
            <v/>
          </cell>
          <cell r="AH1958" t="str">
            <v/>
          </cell>
        </row>
        <row r="1959">
          <cell r="A1959">
            <v>1945</v>
          </cell>
          <cell r="B1959" t="str">
            <v/>
          </cell>
          <cell r="C1959" t="str">
            <v/>
          </cell>
          <cell r="D1959" t="str">
            <v/>
          </cell>
          <cell r="E1959" t="str">
            <v/>
          </cell>
          <cell r="F1959" t="str">
            <v/>
          </cell>
          <cell r="G1959" t="str">
            <v/>
          </cell>
          <cell r="H1959" t="str">
            <v/>
          </cell>
          <cell r="J1959" t="str">
            <v>X446</v>
          </cell>
          <cell r="K1959" t="str">
            <v/>
          </cell>
          <cell r="M1959" t="str">
            <v/>
          </cell>
          <cell r="N1959" t="str">
            <v/>
          </cell>
          <cell r="O1959" t="str">
            <v/>
          </cell>
          <cell r="P1959" t="str">
            <v/>
          </cell>
          <cell r="Q1959" t="str">
            <v/>
          </cell>
          <cell r="R1959" t="str">
            <v/>
          </cell>
          <cell r="S1959" t="str">
            <v/>
          </cell>
          <cell r="T1959" t="str">
            <v/>
          </cell>
          <cell r="U1959" t="str">
            <v/>
          </cell>
          <cell r="V1959" t="str">
            <v/>
          </cell>
          <cell r="W1959" t="str">
            <v/>
          </cell>
          <cell r="X1959" t="str">
            <v/>
          </cell>
          <cell r="Y1959" t="str">
            <v/>
          </cell>
          <cell r="Z1959" t="str">
            <v/>
          </cell>
          <cell r="AA1959" t="str">
            <v/>
          </cell>
          <cell r="AB1959" t="str">
            <v/>
          </cell>
          <cell r="AC1959" t="str">
            <v/>
          </cell>
          <cell r="AD1959" t="str">
            <v/>
          </cell>
          <cell r="AE1959" t="str">
            <v/>
          </cell>
          <cell r="AF1959" t="str">
            <v/>
          </cell>
          <cell r="AG1959" t="str">
            <v/>
          </cell>
          <cell r="AH1959" t="str">
            <v/>
          </cell>
        </row>
        <row r="1960">
          <cell r="A1960">
            <v>1946</v>
          </cell>
          <cell r="B1960" t="str">
            <v/>
          </cell>
          <cell r="C1960" t="str">
            <v/>
          </cell>
          <cell r="D1960" t="str">
            <v/>
          </cell>
          <cell r="E1960" t="str">
            <v/>
          </cell>
          <cell r="F1960" t="str">
            <v/>
          </cell>
          <cell r="G1960" t="str">
            <v/>
          </cell>
          <cell r="H1960" t="str">
            <v/>
          </cell>
          <cell r="J1960" t="str">
            <v>X447</v>
          </cell>
          <cell r="K1960" t="str">
            <v/>
          </cell>
          <cell r="M1960" t="str">
            <v/>
          </cell>
          <cell r="N1960" t="str">
            <v/>
          </cell>
          <cell r="O1960" t="str">
            <v/>
          </cell>
          <cell r="P1960" t="str">
            <v/>
          </cell>
          <cell r="Q1960" t="str">
            <v/>
          </cell>
          <cell r="R1960" t="str">
            <v/>
          </cell>
          <cell r="S1960" t="str">
            <v/>
          </cell>
          <cell r="T1960" t="str">
            <v/>
          </cell>
          <cell r="U1960" t="str">
            <v/>
          </cell>
          <cell r="V1960" t="str">
            <v/>
          </cell>
          <cell r="W1960" t="str">
            <v/>
          </cell>
          <cell r="X1960" t="str">
            <v/>
          </cell>
          <cell r="Y1960" t="str">
            <v/>
          </cell>
          <cell r="Z1960" t="str">
            <v/>
          </cell>
          <cell r="AA1960" t="str">
            <v/>
          </cell>
          <cell r="AB1960" t="str">
            <v/>
          </cell>
          <cell r="AC1960" t="str">
            <v/>
          </cell>
          <cell r="AD1960" t="str">
            <v/>
          </cell>
          <cell r="AE1960" t="str">
            <v/>
          </cell>
          <cell r="AF1960" t="str">
            <v/>
          </cell>
          <cell r="AG1960" t="str">
            <v/>
          </cell>
          <cell r="AH1960" t="str">
            <v/>
          </cell>
        </row>
        <row r="1961">
          <cell r="A1961">
            <v>1947</v>
          </cell>
          <cell r="B1961" t="str">
            <v/>
          </cell>
          <cell r="C1961" t="str">
            <v/>
          </cell>
          <cell r="D1961" t="str">
            <v/>
          </cell>
          <cell r="E1961" t="str">
            <v/>
          </cell>
          <cell r="F1961" t="str">
            <v/>
          </cell>
          <cell r="G1961" t="str">
            <v/>
          </cell>
          <cell r="H1961" t="str">
            <v/>
          </cell>
          <cell r="J1961" t="str">
            <v>X448</v>
          </cell>
          <cell r="K1961" t="str">
            <v/>
          </cell>
          <cell r="M1961" t="str">
            <v/>
          </cell>
          <cell r="N1961" t="str">
            <v/>
          </cell>
          <cell r="O1961" t="str">
            <v/>
          </cell>
          <cell r="P1961" t="str">
            <v/>
          </cell>
          <cell r="Q1961" t="str">
            <v/>
          </cell>
          <cell r="R1961" t="str">
            <v/>
          </cell>
          <cell r="S1961" t="str">
            <v/>
          </cell>
          <cell r="T1961" t="str">
            <v/>
          </cell>
          <cell r="U1961" t="str">
            <v/>
          </cell>
          <cell r="V1961" t="str">
            <v/>
          </cell>
          <cell r="W1961" t="str">
            <v/>
          </cell>
          <cell r="X1961" t="str">
            <v/>
          </cell>
          <cell r="Y1961" t="str">
            <v/>
          </cell>
          <cell r="Z1961" t="str">
            <v/>
          </cell>
          <cell r="AA1961" t="str">
            <v/>
          </cell>
          <cell r="AB1961" t="str">
            <v/>
          </cell>
          <cell r="AC1961" t="str">
            <v/>
          </cell>
          <cell r="AD1961" t="str">
            <v/>
          </cell>
          <cell r="AE1961" t="str">
            <v/>
          </cell>
          <cell r="AF1961" t="str">
            <v/>
          </cell>
          <cell r="AG1961" t="str">
            <v/>
          </cell>
          <cell r="AH1961" t="str">
            <v/>
          </cell>
        </row>
        <row r="1962">
          <cell r="A1962">
            <v>1948</v>
          </cell>
          <cell r="B1962" t="str">
            <v/>
          </cell>
          <cell r="C1962" t="str">
            <v/>
          </cell>
          <cell r="D1962" t="str">
            <v/>
          </cell>
          <cell r="E1962" t="str">
            <v/>
          </cell>
          <cell r="F1962" t="str">
            <v/>
          </cell>
          <cell r="G1962" t="str">
            <v/>
          </cell>
          <cell r="H1962" t="str">
            <v/>
          </cell>
          <cell r="J1962" t="str">
            <v>X449</v>
          </cell>
          <cell r="K1962" t="str">
            <v/>
          </cell>
          <cell r="M1962" t="str">
            <v/>
          </cell>
          <cell r="N1962" t="str">
            <v/>
          </cell>
          <cell r="O1962" t="str">
            <v/>
          </cell>
          <cell r="P1962" t="str">
            <v/>
          </cell>
          <cell r="Q1962" t="str">
            <v/>
          </cell>
          <cell r="R1962" t="str">
            <v/>
          </cell>
          <cell r="S1962" t="str">
            <v/>
          </cell>
          <cell r="T1962" t="str">
            <v/>
          </cell>
          <cell r="U1962" t="str">
            <v/>
          </cell>
          <cell r="V1962" t="str">
            <v/>
          </cell>
          <cell r="W1962" t="str">
            <v/>
          </cell>
          <cell r="X1962" t="str">
            <v/>
          </cell>
          <cell r="Y1962" t="str">
            <v/>
          </cell>
          <cell r="Z1962" t="str">
            <v/>
          </cell>
          <cell r="AA1962" t="str">
            <v/>
          </cell>
          <cell r="AB1962" t="str">
            <v/>
          </cell>
          <cell r="AC1962" t="str">
            <v/>
          </cell>
          <cell r="AD1962" t="str">
            <v/>
          </cell>
          <cell r="AE1962" t="str">
            <v/>
          </cell>
          <cell r="AF1962" t="str">
            <v/>
          </cell>
          <cell r="AG1962" t="str">
            <v/>
          </cell>
          <cell r="AH1962" t="str">
            <v/>
          </cell>
        </row>
        <row r="1963">
          <cell r="A1963">
            <v>1949</v>
          </cell>
          <cell r="B1963" t="str">
            <v/>
          </cell>
          <cell r="C1963" t="str">
            <v/>
          </cell>
          <cell r="D1963" t="str">
            <v/>
          </cell>
          <cell r="E1963" t="str">
            <v/>
          </cell>
          <cell r="F1963" t="str">
            <v/>
          </cell>
          <cell r="G1963" t="str">
            <v/>
          </cell>
          <cell r="H1963" t="str">
            <v/>
          </cell>
          <cell r="J1963" t="str">
            <v>X450</v>
          </cell>
          <cell r="K1963" t="str">
            <v/>
          </cell>
          <cell r="M1963" t="str">
            <v/>
          </cell>
          <cell r="N1963" t="str">
            <v/>
          </cell>
          <cell r="O1963" t="str">
            <v/>
          </cell>
          <cell r="P1963" t="str">
            <v/>
          </cell>
          <cell r="Q1963" t="str">
            <v/>
          </cell>
          <cell r="R1963" t="str">
            <v/>
          </cell>
          <cell r="S1963" t="str">
            <v/>
          </cell>
          <cell r="T1963" t="str">
            <v/>
          </cell>
          <cell r="U1963" t="str">
            <v/>
          </cell>
          <cell r="V1963" t="str">
            <v/>
          </cell>
          <cell r="W1963" t="str">
            <v/>
          </cell>
          <cell r="X1963" t="str">
            <v/>
          </cell>
          <cell r="Y1963" t="str">
            <v/>
          </cell>
          <cell r="Z1963" t="str">
            <v/>
          </cell>
          <cell r="AA1963" t="str">
            <v/>
          </cell>
          <cell r="AB1963" t="str">
            <v/>
          </cell>
          <cell r="AC1963" t="str">
            <v/>
          </cell>
          <cell r="AD1963" t="str">
            <v/>
          </cell>
          <cell r="AE1963" t="str">
            <v/>
          </cell>
          <cell r="AF1963" t="str">
            <v/>
          </cell>
          <cell r="AG1963" t="str">
            <v/>
          </cell>
          <cell r="AH1963" t="str">
            <v/>
          </cell>
        </row>
        <row r="1964">
          <cell r="A1964">
            <v>1950</v>
          </cell>
          <cell r="B1964" t="str">
            <v/>
          </cell>
          <cell r="C1964" t="str">
            <v/>
          </cell>
          <cell r="D1964" t="str">
            <v/>
          </cell>
          <cell r="E1964" t="str">
            <v/>
          </cell>
          <cell r="F1964" t="str">
            <v/>
          </cell>
          <cell r="G1964" t="str">
            <v/>
          </cell>
          <cell r="H1964" t="str">
            <v/>
          </cell>
          <cell r="J1964" t="str">
            <v>X451</v>
          </cell>
          <cell r="K1964" t="str">
            <v/>
          </cell>
          <cell r="M1964" t="str">
            <v/>
          </cell>
          <cell r="N1964" t="str">
            <v/>
          </cell>
          <cell r="O1964" t="str">
            <v/>
          </cell>
          <cell r="P1964" t="str">
            <v/>
          </cell>
          <cell r="Q1964" t="str">
            <v/>
          </cell>
          <cell r="R1964" t="str">
            <v/>
          </cell>
          <cell r="S1964" t="str">
            <v/>
          </cell>
          <cell r="T1964" t="str">
            <v/>
          </cell>
          <cell r="U1964" t="str">
            <v/>
          </cell>
          <cell r="V1964" t="str">
            <v/>
          </cell>
          <cell r="W1964" t="str">
            <v/>
          </cell>
          <cell r="X1964" t="str">
            <v/>
          </cell>
          <cell r="Y1964" t="str">
            <v/>
          </cell>
          <cell r="Z1964" t="str">
            <v/>
          </cell>
          <cell r="AA1964" t="str">
            <v/>
          </cell>
          <cell r="AB1964" t="str">
            <v/>
          </cell>
          <cell r="AC1964" t="str">
            <v/>
          </cell>
          <cell r="AD1964" t="str">
            <v/>
          </cell>
          <cell r="AE1964" t="str">
            <v/>
          </cell>
          <cell r="AF1964" t="str">
            <v/>
          </cell>
          <cell r="AG1964" t="str">
            <v/>
          </cell>
          <cell r="AH1964" t="str">
            <v/>
          </cell>
        </row>
        <row r="1965">
          <cell r="A1965">
            <v>1951</v>
          </cell>
          <cell r="B1965" t="str">
            <v/>
          </cell>
          <cell r="C1965" t="str">
            <v/>
          </cell>
          <cell r="D1965" t="str">
            <v/>
          </cell>
          <cell r="E1965" t="str">
            <v/>
          </cell>
          <cell r="F1965" t="str">
            <v/>
          </cell>
          <cell r="G1965" t="str">
            <v/>
          </cell>
          <cell r="H1965" t="str">
            <v/>
          </cell>
          <cell r="J1965" t="str">
            <v>X452</v>
          </cell>
          <cell r="K1965" t="str">
            <v/>
          </cell>
          <cell r="M1965" t="str">
            <v/>
          </cell>
          <cell r="N1965" t="str">
            <v/>
          </cell>
          <cell r="O1965" t="str">
            <v/>
          </cell>
          <cell r="P1965" t="str">
            <v/>
          </cell>
          <cell r="Q1965" t="str">
            <v/>
          </cell>
          <cell r="R1965" t="str">
            <v/>
          </cell>
          <cell r="S1965" t="str">
            <v/>
          </cell>
          <cell r="T1965" t="str">
            <v/>
          </cell>
          <cell r="U1965" t="str">
            <v/>
          </cell>
          <cell r="V1965" t="str">
            <v/>
          </cell>
          <cell r="W1965" t="str">
            <v/>
          </cell>
          <cell r="X1965" t="str">
            <v/>
          </cell>
          <cell r="Y1965" t="str">
            <v/>
          </cell>
          <cell r="Z1965" t="str">
            <v/>
          </cell>
          <cell r="AA1965" t="str">
            <v/>
          </cell>
          <cell r="AB1965" t="str">
            <v/>
          </cell>
          <cell r="AC1965" t="str">
            <v/>
          </cell>
          <cell r="AD1965" t="str">
            <v/>
          </cell>
          <cell r="AE1965" t="str">
            <v/>
          </cell>
          <cell r="AF1965" t="str">
            <v/>
          </cell>
          <cell r="AG1965" t="str">
            <v/>
          </cell>
          <cell r="AH1965" t="str">
            <v/>
          </cell>
        </row>
        <row r="1966">
          <cell r="A1966">
            <v>1952</v>
          </cell>
          <cell r="B1966" t="str">
            <v/>
          </cell>
          <cell r="C1966" t="str">
            <v/>
          </cell>
          <cell r="D1966" t="str">
            <v/>
          </cell>
          <cell r="E1966" t="str">
            <v/>
          </cell>
          <cell r="F1966" t="str">
            <v/>
          </cell>
          <cell r="G1966" t="str">
            <v/>
          </cell>
          <cell r="H1966" t="str">
            <v/>
          </cell>
          <cell r="J1966" t="str">
            <v>X453</v>
          </cell>
          <cell r="K1966" t="str">
            <v/>
          </cell>
          <cell r="M1966" t="str">
            <v/>
          </cell>
          <cell r="N1966" t="str">
            <v/>
          </cell>
          <cell r="O1966" t="str">
            <v/>
          </cell>
          <cell r="P1966" t="str">
            <v/>
          </cell>
          <cell r="Q1966" t="str">
            <v/>
          </cell>
          <cell r="R1966" t="str">
            <v/>
          </cell>
          <cell r="S1966" t="str">
            <v/>
          </cell>
          <cell r="T1966" t="str">
            <v/>
          </cell>
          <cell r="U1966" t="str">
            <v/>
          </cell>
          <cell r="V1966" t="str">
            <v/>
          </cell>
          <cell r="W1966" t="str">
            <v/>
          </cell>
          <cell r="X1966" t="str">
            <v/>
          </cell>
          <cell r="Y1966" t="str">
            <v/>
          </cell>
          <cell r="Z1966" t="str">
            <v/>
          </cell>
          <cell r="AA1966" t="str">
            <v/>
          </cell>
          <cell r="AB1966" t="str">
            <v/>
          </cell>
          <cell r="AC1966" t="str">
            <v/>
          </cell>
          <cell r="AD1966" t="str">
            <v/>
          </cell>
          <cell r="AE1966" t="str">
            <v/>
          </cell>
          <cell r="AF1966" t="str">
            <v/>
          </cell>
          <cell r="AG1966" t="str">
            <v/>
          </cell>
          <cell r="AH1966" t="str">
            <v/>
          </cell>
        </row>
        <row r="1967">
          <cell r="A1967">
            <v>1953</v>
          </cell>
          <cell r="B1967" t="str">
            <v/>
          </cell>
          <cell r="C1967" t="str">
            <v/>
          </cell>
          <cell r="D1967" t="str">
            <v/>
          </cell>
          <cell r="E1967" t="str">
            <v/>
          </cell>
          <cell r="F1967" t="str">
            <v/>
          </cell>
          <cell r="G1967" t="str">
            <v/>
          </cell>
          <cell r="H1967" t="str">
            <v/>
          </cell>
          <cell r="J1967" t="str">
            <v>X454</v>
          </cell>
          <cell r="K1967" t="str">
            <v/>
          </cell>
          <cell r="M1967" t="str">
            <v/>
          </cell>
          <cell r="N1967" t="str">
            <v/>
          </cell>
          <cell r="O1967" t="str">
            <v/>
          </cell>
          <cell r="P1967" t="str">
            <v/>
          </cell>
          <cell r="Q1967" t="str">
            <v/>
          </cell>
          <cell r="R1967" t="str">
            <v/>
          </cell>
          <cell r="S1967" t="str">
            <v/>
          </cell>
          <cell r="T1967" t="str">
            <v/>
          </cell>
          <cell r="U1967" t="str">
            <v/>
          </cell>
          <cell r="V1967" t="str">
            <v/>
          </cell>
          <cell r="W1967" t="str">
            <v/>
          </cell>
          <cell r="X1967" t="str">
            <v/>
          </cell>
          <cell r="Y1967" t="str">
            <v/>
          </cell>
          <cell r="Z1967" t="str">
            <v/>
          </cell>
          <cell r="AA1967" t="str">
            <v/>
          </cell>
          <cell r="AB1967" t="str">
            <v/>
          </cell>
          <cell r="AC1967" t="str">
            <v/>
          </cell>
          <cell r="AD1967" t="str">
            <v/>
          </cell>
          <cell r="AE1967" t="str">
            <v/>
          </cell>
          <cell r="AF1967" t="str">
            <v/>
          </cell>
          <cell r="AG1967" t="str">
            <v/>
          </cell>
          <cell r="AH1967" t="str">
            <v/>
          </cell>
        </row>
        <row r="1968">
          <cell r="A1968">
            <v>1954</v>
          </cell>
          <cell r="B1968" t="str">
            <v/>
          </cell>
          <cell r="C1968" t="str">
            <v/>
          </cell>
          <cell r="D1968" t="str">
            <v/>
          </cell>
          <cell r="E1968" t="str">
            <v/>
          </cell>
          <cell r="F1968" t="str">
            <v/>
          </cell>
          <cell r="G1968" t="str">
            <v/>
          </cell>
          <cell r="H1968" t="str">
            <v/>
          </cell>
          <cell r="J1968" t="str">
            <v>X455</v>
          </cell>
          <cell r="K1968" t="str">
            <v/>
          </cell>
          <cell r="M1968" t="str">
            <v/>
          </cell>
          <cell r="N1968" t="str">
            <v/>
          </cell>
          <cell r="O1968" t="str">
            <v/>
          </cell>
          <cell r="P1968" t="str">
            <v/>
          </cell>
          <cell r="Q1968" t="str">
            <v/>
          </cell>
          <cell r="R1968" t="str">
            <v/>
          </cell>
          <cell r="S1968" t="str">
            <v/>
          </cell>
          <cell r="T1968" t="str">
            <v/>
          </cell>
          <cell r="U1968" t="str">
            <v/>
          </cell>
          <cell r="V1968" t="str">
            <v/>
          </cell>
          <cell r="W1968" t="str">
            <v/>
          </cell>
          <cell r="X1968" t="str">
            <v/>
          </cell>
          <cell r="Y1968" t="str">
            <v/>
          </cell>
          <cell r="Z1968" t="str">
            <v/>
          </cell>
          <cell r="AA1968" t="str">
            <v/>
          </cell>
          <cell r="AB1968" t="str">
            <v/>
          </cell>
          <cell r="AC1968" t="str">
            <v/>
          </cell>
          <cell r="AD1968" t="str">
            <v/>
          </cell>
          <cell r="AE1968" t="str">
            <v/>
          </cell>
          <cell r="AF1968" t="str">
            <v/>
          </cell>
          <cell r="AG1968" t="str">
            <v/>
          </cell>
          <cell r="AH1968" t="str">
            <v/>
          </cell>
        </row>
        <row r="1969">
          <cell r="A1969">
            <v>1955</v>
          </cell>
          <cell r="B1969" t="str">
            <v/>
          </cell>
          <cell r="C1969" t="str">
            <v/>
          </cell>
          <cell r="D1969" t="str">
            <v/>
          </cell>
          <cell r="E1969" t="str">
            <v/>
          </cell>
          <cell r="F1969" t="str">
            <v/>
          </cell>
          <cell r="G1969" t="str">
            <v/>
          </cell>
          <cell r="H1969" t="str">
            <v/>
          </cell>
          <cell r="J1969" t="str">
            <v>X456</v>
          </cell>
          <cell r="K1969" t="str">
            <v/>
          </cell>
          <cell r="M1969" t="str">
            <v/>
          </cell>
          <cell r="N1969" t="str">
            <v/>
          </cell>
          <cell r="O1969" t="str">
            <v/>
          </cell>
          <cell r="P1969" t="str">
            <v/>
          </cell>
          <cell r="Q1969" t="str">
            <v/>
          </cell>
          <cell r="R1969" t="str">
            <v/>
          </cell>
          <cell r="S1969" t="str">
            <v/>
          </cell>
          <cell r="T1969" t="str">
            <v/>
          </cell>
          <cell r="U1969" t="str">
            <v/>
          </cell>
          <cell r="V1969" t="str">
            <v/>
          </cell>
          <cell r="W1969" t="str">
            <v/>
          </cell>
          <cell r="X1969" t="str">
            <v/>
          </cell>
          <cell r="Y1969" t="str">
            <v/>
          </cell>
          <cell r="Z1969" t="str">
            <v/>
          </cell>
          <cell r="AA1969" t="str">
            <v/>
          </cell>
          <cell r="AB1969" t="str">
            <v/>
          </cell>
          <cell r="AC1969" t="str">
            <v/>
          </cell>
          <cell r="AD1969" t="str">
            <v/>
          </cell>
          <cell r="AE1969" t="str">
            <v/>
          </cell>
          <cell r="AF1969" t="str">
            <v/>
          </cell>
          <cell r="AG1969" t="str">
            <v/>
          </cell>
          <cell r="AH1969" t="str">
            <v/>
          </cell>
        </row>
        <row r="1970">
          <cell r="A1970">
            <v>1956</v>
          </cell>
          <cell r="B1970" t="str">
            <v/>
          </cell>
          <cell r="C1970" t="str">
            <v/>
          </cell>
          <cell r="D1970" t="str">
            <v/>
          </cell>
          <cell r="E1970" t="str">
            <v/>
          </cell>
          <cell r="F1970" t="str">
            <v/>
          </cell>
          <cell r="G1970" t="str">
            <v/>
          </cell>
          <cell r="H1970" t="str">
            <v/>
          </cell>
          <cell r="J1970" t="str">
            <v>X457</v>
          </cell>
          <cell r="K1970" t="str">
            <v/>
          </cell>
          <cell r="M1970" t="str">
            <v/>
          </cell>
          <cell r="N1970" t="str">
            <v/>
          </cell>
          <cell r="O1970" t="str">
            <v/>
          </cell>
          <cell r="P1970" t="str">
            <v/>
          </cell>
          <cell r="Q1970" t="str">
            <v/>
          </cell>
          <cell r="R1970" t="str">
            <v/>
          </cell>
          <cell r="S1970" t="str">
            <v/>
          </cell>
          <cell r="T1970" t="str">
            <v/>
          </cell>
          <cell r="U1970" t="str">
            <v/>
          </cell>
          <cell r="V1970" t="str">
            <v/>
          </cell>
          <cell r="W1970" t="str">
            <v/>
          </cell>
          <cell r="X1970" t="str">
            <v/>
          </cell>
          <cell r="Y1970" t="str">
            <v/>
          </cell>
          <cell r="Z1970" t="str">
            <v/>
          </cell>
          <cell r="AA1970" t="str">
            <v/>
          </cell>
          <cell r="AB1970" t="str">
            <v/>
          </cell>
          <cell r="AC1970" t="str">
            <v/>
          </cell>
          <cell r="AD1970" t="str">
            <v/>
          </cell>
          <cell r="AE1970" t="str">
            <v/>
          </cell>
          <cell r="AF1970" t="str">
            <v/>
          </cell>
          <cell r="AG1970" t="str">
            <v/>
          </cell>
          <cell r="AH1970" t="str">
            <v/>
          </cell>
        </row>
        <row r="1971">
          <cell r="A1971">
            <v>1957</v>
          </cell>
          <cell r="B1971" t="str">
            <v/>
          </cell>
          <cell r="C1971" t="str">
            <v/>
          </cell>
          <cell r="D1971" t="str">
            <v/>
          </cell>
          <cell r="E1971" t="str">
            <v/>
          </cell>
          <cell r="F1971" t="str">
            <v/>
          </cell>
          <cell r="G1971" t="str">
            <v/>
          </cell>
          <cell r="H1971" t="str">
            <v/>
          </cell>
          <cell r="J1971" t="str">
            <v>X458</v>
          </cell>
          <cell r="K1971" t="str">
            <v/>
          </cell>
          <cell r="M1971" t="str">
            <v/>
          </cell>
          <cell r="N1971" t="str">
            <v/>
          </cell>
          <cell r="O1971" t="str">
            <v/>
          </cell>
          <cell r="P1971" t="str">
            <v/>
          </cell>
          <cell r="Q1971" t="str">
            <v/>
          </cell>
          <cell r="R1971" t="str">
            <v/>
          </cell>
          <cell r="S1971" t="str">
            <v/>
          </cell>
          <cell r="T1971" t="str">
            <v/>
          </cell>
          <cell r="U1971" t="str">
            <v/>
          </cell>
          <cell r="V1971" t="str">
            <v/>
          </cell>
          <cell r="W1971" t="str">
            <v/>
          </cell>
          <cell r="X1971" t="str">
            <v/>
          </cell>
          <cell r="Y1971" t="str">
            <v/>
          </cell>
          <cell r="Z1971" t="str">
            <v/>
          </cell>
          <cell r="AA1971" t="str">
            <v/>
          </cell>
          <cell r="AB1971" t="str">
            <v/>
          </cell>
          <cell r="AC1971" t="str">
            <v/>
          </cell>
          <cell r="AD1971" t="str">
            <v/>
          </cell>
          <cell r="AE1971" t="str">
            <v/>
          </cell>
          <cell r="AF1971" t="str">
            <v/>
          </cell>
          <cell r="AG1971" t="str">
            <v/>
          </cell>
          <cell r="AH1971" t="str">
            <v/>
          </cell>
        </row>
        <row r="1972">
          <cell r="A1972">
            <v>1958</v>
          </cell>
          <cell r="B1972" t="str">
            <v/>
          </cell>
          <cell r="C1972" t="str">
            <v/>
          </cell>
          <cell r="D1972" t="str">
            <v/>
          </cell>
          <cell r="E1972" t="str">
            <v/>
          </cell>
          <cell r="F1972" t="str">
            <v/>
          </cell>
          <cell r="G1972" t="str">
            <v/>
          </cell>
          <cell r="H1972" t="str">
            <v/>
          </cell>
          <cell r="J1972" t="str">
            <v>X459</v>
          </cell>
          <cell r="K1972" t="str">
            <v/>
          </cell>
          <cell r="M1972" t="str">
            <v/>
          </cell>
          <cell r="N1972" t="str">
            <v/>
          </cell>
          <cell r="O1972" t="str">
            <v/>
          </cell>
          <cell r="P1972" t="str">
            <v/>
          </cell>
          <cell r="Q1972" t="str">
            <v/>
          </cell>
          <cell r="R1972" t="str">
            <v/>
          </cell>
          <cell r="S1972" t="str">
            <v/>
          </cell>
          <cell r="T1972" t="str">
            <v/>
          </cell>
          <cell r="U1972" t="str">
            <v/>
          </cell>
          <cell r="V1972" t="str">
            <v/>
          </cell>
          <cell r="W1972" t="str">
            <v/>
          </cell>
          <cell r="X1972" t="str">
            <v/>
          </cell>
          <cell r="Y1972" t="str">
            <v/>
          </cell>
          <cell r="Z1972" t="str">
            <v/>
          </cell>
          <cell r="AA1972" t="str">
            <v/>
          </cell>
          <cell r="AB1972" t="str">
            <v/>
          </cell>
          <cell r="AC1972" t="str">
            <v/>
          </cell>
          <cell r="AD1972" t="str">
            <v/>
          </cell>
          <cell r="AE1972" t="str">
            <v/>
          </cell>
          <cell r="AF1972" t="str">
            <v/>
          </cell>
          <cell r="AG1972" t="str">
            <v/>
          </cell>
          <cell r="AH1972" t="str">
            <v/>
          </cell>
        </row>
        <row r="1973">
          <cell r="A1973">
            <v>1959</v>
          </cell>
          <cell r="B1973" t="str">
            <v/>
          </cell>
          <cell r="C1973" t="str">
            <v/>
          </cell>
          <cell r="D1973" t="str">
            <v/>
          </cell>
          <cell r="E1973" t="str">
            <v/>
          </cell>
          <cell r="F1973" t="str">
            <v/>
          </cell>
          <cell r="G1973" t="str">
            <v/>
          </cell>
          <cell r="H1973" t="str">
            <v/>
          </cell>
          <cell r="J1973" t="str">
            <v>X460</v>
          </cell>
          <cell r="K1973" t="str">
            <v/>
          </cell>
          <cell r="M1973" t="str">
            <v/>
          </cell>
          <cell r="N1973" t="str">
            <v/>
          </cell>
          <cell r="O1973" t="str">
            <v/>
          </cell>
          <cell r="P1973" t="str">
            <v/>
          </cell>
          <cell r="Q1973" t="str">
            <v/>
          </cell>
          <cell r="R1973" t="str">
            <v/>
          </cell>
          <cell r="S1973" t="str">
            <v/>
          </cell>
          <cell r="T1973" t="str">
            <v/>
          </cell>
          <cell r="U1973" t="str">
            <v/>
          </cell>
          <cell r="V1973" t="str">
            <v/>
          </cell>
          <cell r="W1973" t="str">
            <v/>
          </cell>
          <cell r="X1973" t="str">
            <v/>
          </cell>
          <cell r="Y1973" t="str">
            <v/>
          </cell>
          <cell r="Z1973" t="str">
            <v/>
          </cell>
          <cell r="AA1973" t="str">
            <v/>
          </cell>
          <cell r="AB1973" t="str">
            <v/>
          </cell>
          <cell r="AC1973" t="str">
            <v/>
          </cell>
          <cell r="AD1973" t="str">
            <v/>
          </cell>
          <cell r="AE1973" t="str">
            <v/>
          </cell>
          <cell r="AF1973" t="str">
            <v/>
          </cell>
          <cell r="AG1973" t="str">
            <v/>
          </cell>
          <cell r="AH1973" t="str">
            <v/>
          </cell>
        </row>
        <row r="1974">
          <cell r="A1974">
            <v>1960</v>
          </cell>
          <cell r="B1974" t="str">
            <v/>
          </cell>
          <cell r="C1974" t="str">
            <v/>
          </cell>
          <cell r="D1974" t="str">
            <v/>
          </cell>
          <cell r="E1974" t="str">
            <v/>
          </cell>
          <cell r="F1974" t="str">
            <v/>
          </cell>
          <cell r="G1974" t="str">
            <v/>
          </cell>
          <cell r="H1974" t="str">
            <v/>
          </cell>
          <cell r="J1974" t="str">
            <v>X461</v>
          </cell>
          <cell r="K1974" t="str">
            <v/>
          </cell>
          <cell r="M1974" t="str">
            <v/>
          </cell>
          <cell r="N1974" t="str">
            <v/>
          </cell>
          <cell r="O1974" t="str">
            <v/>
          </cell>
          <cell r="P1974" t="str">
            <v/>
          </cell>
          <cell r="Q1974" t="str">
            <v/>
          </cell>
          <cell r="R1974" t="str">
            <v/>
          </cell>
          <cell r="S1974" t="str">
            <v/>
          </cell>
          <cell r="T1974" t="str">
            <v/>
          </cell>
          <cell r="U1974" t="str">
            <v/>
          </cell>
          <cell r="V1974" t="str">
            <v/>
          </cell>
          <cell r="W1974" t="str">
            <v/>
          </cell>
          <cell r="X1974" t="str">
            <v/>
          </cell>
          <cell r="Y1974" t="str">
            <v/>
          </cell>
          <cell r="Z1974" t="str">
            <v/>
          </cell>
          <cell r="AA1974" t="str">
            <v/>
          </cell>
          <cell r="AB1974" t="str">
            <v/>
          </cell>
          <cell r="AC1974" t="str">
            <v/>
          </cell>
          <cell r="AD1974" t="str">
            <v/>
          </cell>
          <cell r="AE1974" t="str">
            <v/>
          </cell>
          <cell r="AF1974" t="str">
            <v/>
          </cell>
          <cell r="AG1974" t="str">
            <v/>
          </cell>
          <cell r="AH1974" t="str">
            <v/>
          </cell>
        </row>
        <row r="1975">
          <cell r="A1975">
            <v>1961</v>
          </cell>
          <cell r="B1975" t="str">
            <v/>
          </cell>
          <cell r="C1975" t="str">
            <v/>
          </cell>
          <cell r="D1975" t="str">
            <v/>
          </cell>
          <cell r="E1975" t="str">
            <v/>
          </cell>
          <cell r="F1975" t="str">
            <v/>
          </cell>
          <cell r="G1975" t="str">
            <v/>
          </cell>
          <cell r="H1975" t="str">
            <v/>
          </cell>
          <cell r="J1975" t="str">
            <v>X462</v>
          </cell>
          <cell r="K1975" t="str">
            <v/>
          </cell>
          <cell r="M1975" t="str">
            <v/>
          </cell>
          <cell r="N1975" t="str">
            <v/>
          </cell>
          <cell r="O1975" t="str">
            <v/>
          </cell>
          <cell r="P1975" t="str">
            <v/>
          </cell>
          <cell r="Q1975" t="str">
            <v/>
          </cell>
          <cell r="R1975" t="str">
            <v/>
          </cell>
          <cell r="S1975" t="str">
            <v/>
          </cell>
          <cell r="T1975" t="str">
            <v/>
          </cell>
          <cell r="U1975" t="str">
            <v/>
          </cell>
          <cell r="V1975" t="str">
            <v/>
          </cell>
          <cell r="W1975" t="str">
            <v/>
          </cell>
          <cell r="X1975" t="str">
            <v/>
          </cell>
          <cell r="Y1975" t="str">
            <v/>
          </cell>
          <cell r="Z1975" t="str">
            <v/>
          </cell>
          <cell r="AA1975" t="str">
            <v/>
          </cell>
          <cell r="AB1975" t="str">
            <v/>
          </cell>
          <cell r="AC1975" t="str">
            <v/>
          </cell>
          <cell r="AD1975" t="str">
            <v/>
          </cell>
          <cell r="AE1975" t="str">
            <v/>
          </cell>
          <cell r="AF1975" t="str">
            <v/>
          </cell>
          <cell r="AG1975" t="str">
            <v/>
          </cell>
          <cell r="AH1975" t="str">
            <v/>
          </cell>
        </row>
        <row r="1976">
          <cell r="A1976">
            <v>1962</v>
          </cell>
          <cell r="B1976" t="str">
            <v/>
          </cell>
          <cell r="C1976" t="str">
            <v/>
          </cell>
          <cell r="D1976" t="str">
            <v/>
          </cell>
          <cell r="E1976" t="str">
            <v/>
          </cell>
          <cell r="F1976" t="str">
            <v/>
          </cell>
          <cell r="G1976" t="str">
            <v/>
          </cell>
          <cell r="H1976" t="str">
            <v/>
          </cell>
          <cell r="J1976" t="str">
            <v>X463</v>
          </cell>
          <cell r="K1976" t="str">
            <v/>
          </cell>
          <cell r="M1976" t="str">
            <v/>
          </cell>
          <cell r="N1976" t="str">
            <v/>
          </cell>
          <cell r="O1976" t="str">
            <v/>
          </cell>
          <cell r="P1976" t="str">
            <v/>
          </cell>
          <cell r="Q1976" t="str">
            <v/>
          </cell>
          <cell r="R1976" t="str">
            <v/>
          </cell>
          <cell r="S1976" t="str">
            <v/>
          </cell>
          <cell r="T1976" t="str">
            <v/>
          </cell>
          <cell r="U1976" t="str">
            <v/>
          </cell>
          <cell r="V1976" t="str">
            <v/>
          </cell>
          <cell r="W1976" t="str">
            <v/>
          </cell>
          <cell r="X1976" t="str">
            <v/>
          </cell>
          <cell r="Y1976" t="str">
            <v/>
          </cell>
          <cell r="Z1976" t="str">
            <v/>
          </cell>
          <cell r="AA1976" t="str">
            <v/>
          </cell>
          <cell r="AB1976" t="str">
            <v/>
          </cell>
          <cell r="AC1976" t="str">
            <v/>
          </cell>
          <cell r="AD1976" t="str">
            <v/>
          </cell>
          <cell r="AE1976" t="str">
            <v/>
          </cell>
          <cell r="AF1976" t="str">
            <v/>
          </cell>
          <cell r="AG1976" t="str">
            <v/>
          </cell>
          <cell r="AH1976" t="str">
            <v/>
          </cell>
        </row>
        <row r="1977">
          <cell r="A1977">
            <v>1963</v>
          </cell>
          <cell r="B1977" t="str">
            <v/>
          </cell>
          <cell r="C1977" t="str">
            <v/>
          </cell>
          <cell r="D1977" t="str">
            <v/>
          </cell>
          <cell r="E1977" t="str">
            <v/>
          </cell>
          <cell r="F1977" t="str">
            <v/>
          </cell>
          <cell r="G1977" t="str">
            <v/>
          </cell>
          <cell r="H1977" t="str">
            <v/>
          </cell>
          <cell r="J1977" t="str">
            <v>X464</v>
          </cell>
          <cell r="K1977" t="str">
            <v/>
          </cell>
          <cell r="M1977" t="str">
            <v/>
          </cell>
          <cell r="N1977" t="str">
            <v/>
          </cell>
          <cell r="O1977" t="str">
            <v/>
          </cell>
          <cell r="P1977" t="str">
            <v/>
          </cell>
          <cell r="Q1977" t="str">
            <v/>
          </cell>
          <cell r="R1977" t="str">
            <v/>
          </cell>
          <cell r="S1977" t="str">
            <v/>
          </cell>
          <cell r="T1977" t="str">
            <v/>
          </cell>
          <cell r="U1977" t="str">
            <v/>
          </cell>
          <cell r="V1977" t="str">
            <v/>
          </cell>
          <cell r="W1977" t="str">
            <v/>
          </cell>
          <cell r="X1977" t="str">
            <v/>
          </cell>
          <cell r="Y1977" t="str">
            <v/>
          </cell>
          <cell r="Z1977" t="str">
            <v/>
          </cell>
          <cell r="AA1977" t="str">
            <v/>
          </cell>
          <cell r="AB1977" t="str">
            <v/>
          </cell>
          <cell r="AC1977" t="str">
            <v/>
          </cell>
          <cell r="AD1977" t="str">
            <v/>
          </cell>
          <cell r="AE1977" t="str">
            <v/>
          </cell>
          <cell r="AF1977" t="str">
            <v/>
          </cell>
          <cell r="AG1977" t="str">
            <v/>
          </cell>
          <cell r="AH1977" t="str">
            <v/>
          </cell>
        </row>
        <row r="1978">
          <cell r="A1978">
            <v>1964</v>
          </cell>
          <cell r="B1978" t="str">
            <v>Byrgazov Konstantin</v>
          </cell>
          <cell r="C1978" t="str">
            <v/>
          </cell>
          <cell r="D1978" t="str">
            <v/>
          </cell>
          <cell r="E1978" t="e">
            <v>#VALUE!</v>
          </cell>
          <cell r="F1978" t="e">
            <v>#VALUE!</v>
          </cell>
          <cell r="G1978" t="str">
            <v/>
          </cell>
          <cell r="H1978" t="str">
            <v/>
          </cell>
          <cell r="J1978" t="str">
            <v>X465</v>
          </cell>
          <cell r="K1978">
            <v>5018</v>
          </cell>
          <cell r="M1978" t="str">
            <v/>
          </cell>
          <cell r="N1978" t="str">
            <v/>
          </cell>
          <cell r="O1978" t="str">
            <v/>
          </cell>
          <cell r="P1978" t="str">
            <v/>
          </cell>
          <cell r="Q1978" t="str">
            <v/>
          </cell>
          <cell r="R1978" t="str">
            <v/>
          </cell>
          <cell r="S1978" t="str">
            <v/>
          </cell>
          <cell r="T1978" t="str">
            <v/>
          </cell>
          <cell r="U1978" t="str">
            <v/>
          </cell>
          <cell r="V1978" t="str">
            <v/>
          </cell>
          <cell r="W1978" t="str">
            <v/>
          </cell>
          <cell r="X1978" t="str">
            <v/>
          </cell>
          <cell r="Y1978" t="str">
            <v/>
          </cell>
          <cell r="Z1978" t="str">
            <v/>
          </cell>
          <cell r="AA1978" t="str">
            <v/>
          </cell>
          <cell r="AB1978" t="str">
            <v/>
          </cell>
          <cell r="AC1978" t="str">
            <v/>
          </cell>
          <cell r="AD1978" t="str">
            <v/>
          </cell>
          <cell r="AE1978" t="str">
            <v/>
          </cell>
          <cell r="AF1978" t="str">
            <v/>
          </cell>
          <cell r="AG1978" t="str">
            <v/>
          </cell>
          <cell r="AH1978" t="str">
            <v/>
          </cell>
        </row>
        <row r="1979">
          <cell r="A1979">
            <v>1965</v>
          </cell>
          <cell r="B1979" t="str">
            <v>Pomper Heike</v>
          </cell>
          <cell r="C1979" t="str">
            <v/>
          </cell>
          <cell r="D1979" t="str">
            <v/>
          </cell>
          <cell r="E1979" t="e">
            <v>#VALUE!</v>
          </cell>
          <cell r="F1979" t="e">
            <v>#VALUE!</v>
          </cell>
          <cell r="G1979" t="str">
            <v/>
          </cell>
          <cell r="H1979" t="str">
            <v/>
          </cell>
          <cell r="J1979" t="str">
            <v>X466</v>
          </cell>
          <cell r="K1979" t="str">
            <v/>
          </cell>
          <cell r="M1979" t="str">
            <v/>
          </cell>
          <cell r="N1979" t="str">
            <v/>
          </cell>
          <cell r="O1979" t="str">
            <v/>
          </cell>
          <cell r="P1979" t="str">
            <v/>
          </cell>
          <cell r="Q1979" t="str">
            <v/>
          </cell>
          <cell r="R1979" t="str">
            <v/>
          </cell>
          <cell r="S1979" t="str">
            <v/>
          </cell>
          <cell r="T1979" t="str">
            <v/>
          </cell>
          <cell r="U1979" t="str">
            <v/>
          </cell>
          <cell r="V1979" t="str">
            <v/>
          </cell>
          <cell r="W1979" t="str">
            <v/>
          </cell>
          <cell r="X1979" t="str">
            <v/>
          </cell>
          <cell r="Y1979" t="str">
            <v/>
          </cell>
          <cell r="Z1979" t="str">
            <v/>
          </cell>
          <cell r="AA1979" t="str">
            <v/>
          </cell>
          <cell r="AB1979" t="str">
            <v/>
          </cell>
          <cell r="AC1979" t="str">
            <v/>
          </cell>
          <cell r="AD1979" t="str">
            <v/>
          </cell>
          <cell r="AE1979" t="str">
            <v/>
          </cell>
          <cell r="AF1979" t="str">
            <v/>
          </cell>
          <cell r="AG1979" t="str">
            <v/>
          </cell>
          <cell r="AH1979" t="str">
            <v/>
          </cell>
        </row>
        <row r="1980">
          <cell r="A1980">
            <v>1966</v>
          </cell>
          <cell r="B1980" t="str">
            <v>Pfaller Maria</v>
          </cell>
          <cell r="C1980" t="str">
            <v/>
          </cell>
          <cell r="D1980" t="str">
            <v/>
          </cell>
          <cell r="E1980" t="e">
            <v>#VALUE!</v>
          </cell>
          <cell r="F1980" t="e">
            <v>#VALUE!</v>
          </cell>
          <cell r="G1980" t="str">
            <v/>
          </cell>
          <cell r="H1980" t="str">
            <v/>
          </cell>
          <cell r="J1980" t="str">
            <v>X467</v>
          </cell>
          <cell r="K1980" t="str">
            <v/>
          </cell>
          <cell r="M1980" t="str">
            <v/>
          </cell>
          <cell r="N1980" t="str">
            <v/>
          </cell>
          <cell r="O1980" t="str">
            <v/>
          </cell>
          <cell r="P1980" t="str">
            <v/>
          </cell>
          <cell r="Q1980" t="str">
            <v/>
          </cell>
          <cell r="R1980" t="str">
            <v/>
          </cell>
          <cell r="S1980" t="str">
            <v/>
          </cell>
          <cell r="T1980" t="str">
            <v/>
          </cell>
          <cell r="U1980" t="str">
            <v/>
          </cell>
          <cell r="V1980" t="str">
            <v/>
          </cell>
          <cell r="W1980" t="str">
            <v/>
          </cell>
          <cell r="X1980" t="str">
            <v/>
          </cell>
          <cell r="Y1980" t="str">
            <v/>
          </cell>
          <cell r="Z1980" t="str">
            <v/>
          </cell>
          <cell r="AA1980" t="str">
            <v/>
          </cell>
          <cell r="AB1980" t="str">
            <v/>
          </cell>
          <cell r="AC1980" t="str">
            <v/>
          </cell>
          <cell r="AD1980" t="str">
            <v/>
          </cell>
          <cell r="AE1980" t="str">
            <v/>
          </cell>
          <cell r="AF1980" t="str">
            <v/>
          </cell>
          <cell r="AG1980" t="str">
            <v/>
          </cell>
          <cell r="AH1980" t="str">
            <v/>
          </cell>
        </row>
        <row r="1981">
          <cell r="A1981">
            <v>1967</v>
          </cell>
          <cell r="B1981" t="str">
            <v>Koprivica Vanesa</v>
          </cell>
          <cell r="C1981" t="str">
            <v/>
          </cell>
          <cell r="D1981" t="str">
            <v/>
          </cell>
          <cell r="E1981" t="e">
            <v>#VALUE!</v>
          </cell>
          <cell r="F1981" t="e">
            <v>#VALUE!</v>
          </cell>
          <cell r="G1981" t="str">
            <v/>
          </cell>
          <cell r="H1981" t="str">
            <v/>
          </cell>
          <cell r="J1981" t="str">
            <v>X468</v>
          </cell>
          <cell r="K1981" t="str">
            <v/>
          </cell>
          <cell r="M1981" t="str">
            <v/>
          </cell>
          <cell r="N1981" t="str">
            <v/>
          </cell>
          <cell r="O1981" t="str">
            <v/>
          </cell>
          <cell r="P1981" t="str">
            <v/>
          </cell>
          <cell r="Q1981" t="str">
            <v/>
          </cell>
          <cell r="R1981" t="str">
            <v/>
          </cell>
          <cell r="S1981" t="str">
            <v/>
          </cell>
          <cell r="T1981" t="str">
            <v/>
          </cell>
          <cell r="U1981" t="str">
            <v/>
          </cell>
          <cell r="V1981" t="str">
            <v/>
          </cell>
          <cell r="W1981" t="str">
            <v/>
          </cell>
          <cell r="X1981" t="str">
            <v/>
          </cell>
          <cell r="Y1981" t="str">
            <v/>
          </cell>
          <cell r="Z1981" t="str">
            <v/>
          </cell>
          <cell r="AA1981" t="str">
            <v/>
          </cell>
          <cell r="AB1981" t="str">
            <v/>
          </cell>
          <cell r="AC1981" t="str">
            <v/>
          </cell>
          <cell r="AD1981" t="str">
            <v/>
          </cell>
          <cell r="AE1981" t="str">
            <v/>
          </cell>
          <cell r="AF1981" t="str">
            <v/>
          </cell>
          <cell r="AG1981" t="str">
            <v/>
          </cell>
          <cell r="AH1981" t="str">
            <v/>
          </cell>
        </row>
        <row r="1982">
          <cell r="A1982">
            <v>1968</v>
          </cell>
          <cell r="B1982" t="str">
            <v>Golda Robin</v>
          </cell>
          <cell r="C1982" t="str">
            <v/>
          </cell>
          <cell r="D1982" t="str">
            <v/>
          </cell>
          <cell r="E1982" t="e">
            <v>#VALUE!</v>
          </cell>
          <cell r="F1982" t="e">
            <v>#VALUE!</v>
          </cell>
          <cell r="G1982" t="str">
            <v/>
          </cell>
          <cell r="H1982" t="str">
            <v/>
          </cell>
          <cell r="J1982" t="str">
            <v>X469</v>
          </cell>
          <cell r="K1982" t="str">
            <v/>
          </cell>
          <cell r="M1982" t="str">
            <v/>
          </cell>
          <cell r="N1982" t="str">
            <v/>
          </cell>
          <cell r="O1982" t="str">
            <v/>
          </cell>
          <cell r="P1982" t="str">
            <v/>
          </cell>
          <cell r="Q1982" t="str">
            <v/>
          </cell>
          <cell r="R1982" t="str">
            <v/>
          </cell>
          <cell r="S1982" t="str">
            <v/>
          </cell>
          <cell r="T1982" t="str">
            <v/>
          </cell>
          <cell r="U1982" t="str">
            <v/>
          </cell>
          <cell r="V1982" t="str">
            <v/>
          </cell>
          <cell r="W1982" t="str">
            <v/>
          </cell>
          <cell r="X1982" t="str">
            <v/>
          </cell>
          <cell r="Y1982" t="str">
            <v/>
          </cell>
          <cell r="Z1982" t="str">
            <v/>
          </cell>
          <cell r="AA1982" t="str">
            <v/>
          </cell>
          <cell r="AB1982" t="str">
            <v/>
          </cell>
          <cell r="AC1982" t="str">
            <v/>
          </cell>
          <cell r="AD1982" t="str">
            <v/>
          </cell>
          <cell r="AE1982" t="str">
            <v/>
          </cell>
          <cell r="AF1982" t="str">
            <v/>
          </cell>
          <cell r="AG1982" t="str">
            <v/>
          </cell>
          <cell r="AH1982" t="str">
            <v/>
          </cell>
        </row>
        <row r="1983">
          <cell r="A1983">
            <v>1969</v>
          </cell>
          <cell r="B1983" t="str">
            <v>Majer Paul</v>
          </cell>
          <cell r="C1983" t="str">
            <v/>
          </cell>
          <cell r="D1983" t="str">
            <v/>
          </cell>
          <cell r="E1983" t="e">
            <v>#VALUE!</v>
          </cell>
          <cell r="F1983" t="e">
            <v>#VALUE!</v>
          </cell>
          <cell r="G1983" t="str">
            <v/>
          </cell>
          <cell r="H1983" t="str">
            <v/>
          </cell>
          <cell r="J1983" t="str">
            <v>X470</v>
          </cell>
          <cell r="K1983" t="str">
            <v/>
          </cell>
          <cell r="M1983" t="str">
            <v/>
          </cell>
          <cell r="N1983" t="str">
            <v/>
          </cell>
          <cell r="O1983" t="str">
            <v/>
          </cell>
          <cell r="P1983" t="str">
            <v/>
          </cell>
          <cell r="Q1983" t="str">
            <v/>
          </cell>
          <cell r="R1983" t="str">
            <v/>
          </cell>
          <cell r="S1983" t="str">
            <v/>
          </cell>
          <cell r="T1983" t="str">
            <v/>
          </cell>
          <cell r="U1983" t="str">
            <v/>
          </cell>
          <cell r="V1983" t="str">
            <v/>
          </cell>
          <cell r="W1983" t="str">
            <v/>
          </cell>
          <cell r="X1983" t="str">
            <v/>
          </cell>
          <cell r="Y1983" t="str">
            <v/>
          </cell>
          <cell r="Z1983" t="str">
            <v/>
          </cell>
          <cell r="AA1983" t="str">
            <v/>
          </cell>
          <cell r="AB1983" t="str">
            <v/>
          </cell>
          <cell r="AC1983" t="str">
            <v/>
          </cell>
          <cell r="AD1983" t="str">
            <v/>
          </cell>
          <cell r="AE1983" t="str">
            <v/>
          </cell>
          <cell r="AF1983" t="str">
            <v/>
          </cell>
          <cell r="AG1983" t="str">
            <v/>
          </cell>
          <cell r="AH1983" t="str">
            <v/>
          </cell>
        </row>
        <row r="1984">
          <cell r="A1984">
            <v>1970</v>
          </cell>
          <cell r="B1984" t="str">
            <v>Veit Fritz</v>
          </cell>
          <cell r="C1984" t="str">
            <v/>
          </cell>
          <cell r="D1984" t="str">
            <v/>
          </cell>
          <cell r="E1984" t="e">
            <v>#VALUE!</v>
          </cell>
          <cell r="F1984" t="e">
            <v>#VALUE!</v>
          </cell>
          <cell r="G1984" t="str">
            <v/>
          </cell>
          <cell r="H1984" t="str">
            <v/>
          </cell>
          <cell r="J1984" t="str">
            <v>X471</v>
          </cell>
          <cell r="K1984" t="str">
            <v/>
          </cell>
          <cell r="M1984" t="str">
            <v/>
          </cell>
          <cell r="N1984" t="str">
            <v/>
          </cell>
          <cell r="O1984" t="str">
            <v/>
          </cell>
          <cell r="P1984" t="str">
            <v/>
          </cell>
          <cell r="Q1984" t="str">
            <v/>
          </cell>
          <cell r="R1984" t="str">
            <v/>
          </cell>
          <cell r="S1984" t="str">
            <v/>
          </cell>
          <cell r="T1984" t="str">
            <v/>
          </cell>
          <cell r="U1984" t="str">
            <v/>
          </cell>
          <cell r="V1984" t="str">
            <v/>
          </cell>
          <cell r="W1984" t="str">
            <v/>
          </cell>
          <cell r="X1984" t="str">
            <v/>
          </cell>
          <cell r="Y1984" t="str">
            <v/>
          </cell>
          <cell r="Z1984" t="str">
            <v/>
          </cell>
          <cell r="AA1984" t="str">
            <v/>
          </cell>
          <cell r="AB1984" t="str">
            <v/>
          </cell>
          <cell r="AC1984" t="str">
            <v/>
          </cell>
          <cell r="AD1984" t="str">
            <v/>
          </cell>
          <cell r="AE1984" t="str">
            <v/>
          </cell>
          <cell r="AF1984" t="str">
            <v/>
          </cell>
          <cell r="AG1984" t="str">
            <v/>
          </cell>
          <cell r="AH1984" t="str">
            <v/>
          </cell>
        </row>
        <row r="1985">
          <cell r="A1985">
            <v>1971</v>
          </cell>
          <cell r="B1985" t="str">
            <v/>
          </cell>
          <cell r="C1985" t="str">
            <v/>
          </cell>
          <cell r="D1985" t="str">
            <v/>
          </cell>
          <cell r="E1985" t="str">
            <v/>
          </cell>
          <cell r="F1985" t="str">
            <v/>
          </cell>
          <cell r="G1985" t="str">
            <v/>
          </cell>
          <cell r="H1985" t="str">
            <v/>
          </cell>
          <cell r="J1985" t="str">
            <v>X472</v>
          </cell>
          <cell r="K1985" t="str">
            <v/>
          </cell>
          <cell r="M1985" t="str">
            <v/>
          </cell>
          <cell r="N1985" t="str">
            <v/>
          </cell>
          <cell r="O1985" t="str">
            <v/>
          </cell>
          <cell r="P1985" t="str">
            <v/>
          </cell>
          <cell r="Q1985" t="str">
            <v/>
          </cell>
          <cell r="R1985" t="str">
            <v/>
          </cell>
          <cell r="S1985" t="str">
            <v/>
          </cell>
          <cell r="T1985" t="str">
            <v/>
          </cell>
          <cell r="U1985" t="str">
            <v/>
          </cell>
          <cell r="V1985" t="str">
            <v/>
          </cell>
          <cell r="W1985" t="str">
            <v/>
          </cell>
          <cell r="X1985" t="str">
            <v/>
          </cell>
          <cell r="Y1985" t="str">
            <v/>
          </cell>
          <cell r="Z1985" t="str">
            <v/>
          </cell>
          <cell r="AA1985" t="str">
            <v/>
          </cell>
          <cell r="AB1985" t="str">
            <v/>
          </cell>
          <cell r="AC1985" t="str">
            <v/>
          </cell>
          <cell r="AD1985" t="str">
            <v/>
          </cell>
          <cell r="AE1985" t="str">
            <v/>
          </cell>
          <cell r="AF1985" t="str">
            <v/>
          </cell>
          <cell r="AG1985" t="str">
            <v/>
          </cell>
          <cell r="AH1985" t="str">
            <v/>
          </cell>
        </row>
        <row r="1986">
          <cell r="A1986">
            <v>1972</v>
          </cell>
          <cell r="B1986" t="str">
            <v/>
          </cell>
          <cell r="C1986" t="str">
            <v/>
          </cell>
          <cell r="D1986" t="str">
            <v/>
          </cell>
          <cell r="E1986" t="str">
            <v/>
          </cell>
          <cell r="F1986" t="str">
            <v/>
          </cell>
          <cell r="G1986" t="str">
            <v/>
          </cell>
          <cell r="H1986" t="str">
            <v/>
          </cell>
          <cell r="J1986" t="str">
            <v>X473</v>
          </cell>
          <cell r="K1986" t="str">
            <v/>
          </cell>
          <cell r="M1986" t="str">
            <v/>
          </cell>
          <cell r="N1986" t="str">
            <v/>
          </cell>
          <cell r="O1986" t="str">
            <v/>
          </cell>
          <cell r="P1986" t="str">
            <v/>
          </cell>
          <cell r="Q1986" t="str">
            <v/>
          </cell>
          <cell r="R1986" t="str">
            <v/>
          </cell>
          <cell r="S1986" t="str">
            <v/>
          </cell>
          <cell r="T1986" t="str">
            <v/>
          </cell>
          <cell r="U1986" t="str">
            <v/>
          </cell>
          <cell r="V1986" t="str">
            <v/>
          </cell>
          <cell r="W1986" t="str">
            <v/>
          </cell>
          <cell r="X1986" t="str">
            <v/>
          </cell>
          <cell r="Y1986" t="str">
            <v/>
          </cell>
          <cell r="Z1986" t="str">
            <v/>
          </cell>
          <cell r="AA1986" t="str">
            <v/>
          </cell>
          <cell r="AB1986" t="str">
            <v/>
          </cell>
          <cell r="AC1986" t="str">
            <v/>
          </cell>
          <cell r="AD1986" t="str">
            <v/>
          </cell>
          <cell r="AE1986" t="str">
            <v/>
          </cell>
          <cell r="AF1986" t="str">
            <v/>
          </cell>
          <cell r="AG1986" t="str">
            <v/>
          </cell>
          <cell r="AH1986" t="str">
            <v/>
          </cell>
        </row>
        <row r="1987">
          <cell r="A1987">
            <v>1973</v>
          </cell>
          <cell r="B1987" t="str">
            <v/>
          </cell>
          <cell r="C1987" t="str">
            <v/>
          </cell>
          <cell r="D1987" t="str">
            <v/>
          </cell>
          <cell r="E1987" t="str">
            <v/>
          </cell>
          <cell r="F1987" t="str">
            <v/>
          </cell>
          <cell r="G1987" t="str">
            <v/>
          </cell>
          <cell r="H1987" t="str">
            <v/>
          </cell>
          <cell r="J1987" t="str">
            <v>X474</v>
          </cell>
          <cell r="K1987" t="str">
            <v/>
          </cell>
          <cell r="M1987" t="str">
            <v/>
          </cell>
          <cell r="N1987" t="str">
            <v/>
          </cell>
          <cell r="O1987" t="str">
            <v/>
          </cell>
          <cell r="P1987" t="str">
            <v/>
          </cell>
          <cell r="Q1987" t="str">
            <v/>
          </cell>
          <cell r="R1987" t="str">
            <v/>
          </cell>
          <cell r="S1987" t="str">
            <v/>
          </cell>
          <cell r="T1987" t="str">
            <v/>
          </cell>
          <cell r="U1987" t="str">
            <v/>
          </cell>
          <cell r="V1987" t="str">
            <v/>
          </cell>
          <cell r="W1987" t="str">
            <v/>
          </cell>
          <cell r="X1987" t="str">
            <v/>
          </cell>
          <cell r="Y1987" t="str">
            <v/>
          </cell>
          <cell r="Z1987" t="str">
            <v/>
          </cell>
          <cell r="AA1987" t="str">
            <v/>
          </cell>
          <cell r="AB1987" t="str">
            <v/>
          </cell>
          <cell r="AC1987" t="str">
            <v/>
          </cell>
          <cell r="AD1987" t="str">
            <v/>
          </cell>
          <cell r="AE1987" t="str">
            <v/>
          </cell>
          <cell r="AF1987" t="str">
            <v/>
          </cell>
          <cell r="AG1987" t="str">
            <v/>
          </cell>
          <cell r="AH1987" t="str">
            <v/>
          </cell>
        </row>
        <row r="1988">
          <cell r="A1988">
            <v>1974</v>
          </cell>
          <cell r="B1988" t="str">
            <v/>
          </cell>
          <cell r="C1988" t="str">
            <v/>
          </cell>
          <cell r="D1988" t="str">
            <v/>
          </cell>
          <cell r="E1988" t="str">
            <v/>
          </cell>
          <cell r="F1988" t="str">
            <v/>
          </cell>
          <cell r="G1988" t="str">
            <v/>
          </cell>
          <cell r="H1988" t="str">
            <v/>
          </cell>
          <cell r="J1988" t="str">
            <v>X475</v>
          </cell>
          <cell r="K1988" t="str">
            <v/>
          </cell>
          <cell r="M1988" t="str">
            <v/>
          </cell>
          <cell r="N1988" t="str">
            <v/>
          </cell>
          <cell r="O1988" t="str">
            <v/>
          </cell>
          <cell r="P1988" t="str">
            <v/>
          </cell>
          <cell r="Q1988" t="str">
            <v/>
          </cell>
          <cell r="R1988" t="str">
            <v/>
          </cell>
          <cell r="S1988" t="str">
            <v/>
          </cell>
          <cell r="T1988" t="str">
            <v/>
          </cell>
          <cell r="U1988" t="str">
            <v/>
          </cell>
          <cell r="V1988" t="str">
            <v/>
          </cell>
          <cell r="W1988" t="str">
            <v/>
          </cell>
          <cell r="X1988" t="str">
            <v/>
          </cell>
          <cell r="Y1988" t="str">
            <v/>
          </cell>
          <cell r="Z1988" t="str">
            <v/>
          </cell>
          <cell r="AA1988" t="str">
            <v/>
          </cell>
          <cell r="AB1988" t="str">
            <v/>
          </cell>
          <cell r="AC1988" t="str">
            <v/>
          </cell>
          <cell r="AD1988" t="str">
            <v/>
          </cell>
          <cell r="AE1988" t="str">
            <v/>
          </cell>
          <cell r="AF1988" t="str">
            <v/>
          </cell>
          <cell r="AG1988" t="str">
            <v/>
          </cell>
          <cell r="AH1988" t="str">
            <v/>
          </cell>
        </row>
        <row r="1989">
          <cell r="A1989">
            <v>1975</v>
          </cell>
          <cell r="B1989" t="str">
            <v/>
          </cell>
          <cell r="C1989" t="str">
            <v/>
          </cell>
          <cell r="D1989" t="str">
            <v/>
          </cell>
          <cell r="E1989" t="str">
            <v/>
          </cell>
          <cell r="F1989" t="str">
            <v/>
          </cell>
          <cell r="G1989" t="str">
            <v/>
          </cell>
          <cell r="H1989" t="str">
            <v/>
          </cell>
          <cell r="J1989" t="str">
            <v>X476</v>
          </cell>
          <cell r="K1989" t="str">
            <v/>
          </cell>
          <cell r="M1989" t="str">
            <v/>
          </cell>
          <cell r="N1989" t="str">
            <v/>
          </cell>
          <cell r="O1989" t="str">
            <v/>
          </cell>
          <cell r="P1989" t="str">
            <v/>
          </cell>
          <cell r="Q1989" t="str">
            <v/>
          </cell>
          <cell r="R1989" t="str">
            <v/>
          </cell>
          <cell r="S1989" t="str">
            <v/>
          </cell>
          <cell r="T1989" t="str">
            <v/>
          </cell>
          <cell r="U1989" t="str">
            <v/>
          </cell>
          <cell r="V1989" t="str">
            <v/>
          </cell>
          <cell r="W1989" t="str">
            <v/>
          </cell>
          <cell r="X1989" t="str">
            <v/>
          </cell>
          <cell r="Y1989" t="str">
            <v/>
          </cell>
          <cell r="Z1989" t="str">
            <v/>
          </cell>
          <cell r="AA1989" t="str">
            <v/>
          </cell>
          <cell r="AB1989" t="str">
            <v/>
          </cell>
          <cell r="AC1989" t="str">
            <v/>
          </cell>
          <cell r="AD1989" t="str">
            <v/>
          </cell>
          <cell r="AE1989" t="str">
            <v/>
          </cell>
          <cell r="AF1989" t="str">
            <v/>
          </cell>
          <cell r="AG1989" t="str">
            <v/>
          </cell>
          <cell r="AH1989" t="str">
            <v/>
          </cell>
        </row>
        <row r="1990">
          <cell r="A1990">
            <v>1976</v>
          </cell>
          <cell r="B1990" t="str">
            <v/>
          </cell>
          <cell r="C1990" t="str">
            <v/>
          </cell>
          <cell r="D1990" t="str">
            <v/>
          </cell>
          <cell r="E1990" t="str">
            <v/>
          </cell>
          <cell r="F1990" t="str">
            <v/>
          </cell>
          <cell r="G1990" t="str">
            <v/>
          </cell>
          <cell r="H1990" t="str">
            <v/>
          </cell>
          <cell r="J1990" t="str">
            <v>X477</v>
          </cell>
          <cell r="K1990" t="str">
            <v/>
          </cell>
          <cell r="M1990" t="str">
            <v/>
          </cell>
          <cell r="N1990" t="str">
            <v/>
          </cell>
          <cell r="O1990" t="str">
            <v/>
          </cell>
          <cell r="P1990" t="str">
            <v/>
          </cell>
          <cell r="Q1990" t="str">
            <v/>
          </cell>
          <cell r="R1990" t="str">
            <v/>
          </cell>
          <cell r="S1990" t="str">
            <v/>
          </cell>
          <cell r="T1990" t="str">
            <v/>
          </cell>
          <cell r="U1990" t="str">
            <v/>
          </cell>
          <cell r="V1990" t="str">
            <v/>
          </cell>
          <cell r="W1990" t="str">
            <v/>
          </cell>
          <cell r="X1990" t="str">
            <v/>
          </cell>
          <cell r="Y1990" t="str">
            <v/>
          </cell>
          <cell r="Z1990" t="str">
            <v/>
          </cell>
          <cell r="AA1990" t="str">
            <v/>
          </cell>
          <cell r="AB1990" t="str">
            <v/>
          </cell>
          <cell r="AC1990" t="str">
            <v/>
          </cell>
          <cell r="AD1990" t="str">
            <v/>
          </cell>
          <cell r="AE1990" t="str">
            <v/>
          </cell>
          <cell r="AF1990" t="str">
            <v/>
          </cell>
          <cell r="AG1990" t="str">
            <v/>
          </cell>
          <cell r="AH1990" t="str">
            <v/>
          </cell>
        </row>
        <row r="1991">
          <cell r="A1991">
            <v>1977</v>
          </cell>
          <cell r="B1991" t="str">
            <v/>
          </cell>
          <cell r="C1991" t="str">
            <v/>
          </cell>
          <cell r="D1991" t="str">
            <v/>
          </cell>
          <cell r="E1991" t="str">
            <v/>
          </cell>
          <cell r="F1991" t="str">
            <v/>
          </cell>
          <cell r="G1991" t="str">
            <v/>
          </cell>
          <cell r="H1991" t="str">
            <v/>
          </cell>
          <cell r="J1991" t="str">
            <v>X478</v>
          </cell>
          <cell r="K1991" t="str">
            <v/>
          </cell>
          <cell r="M1991" t="str">
            <v/>
          </cell>
          <cell r="N1991" t="str">
            <v/>
          </cell>
          <cell r="O1991" t="str">
            <v/>
          </cell>
          <cell r="P1991" t="str">
            <v/>
          </cell>
          <cell r="Q1991" t="str">
            <v/>
          </cell>
          <cell r="R1991" t="str">
            <v/>
          </cell>
          <cell r="S1991" t="str">
            <v/>
          </cell>
          <cell r="T1991" t="str">
            <v/>
          </cell>
          <cell r="U1991" t="str">
            <v/>
          </cell>
          <cell r="V1991" t="str">
            <v/>
          </cell>
          <cell r="W1991" t="str">
            <v/>
          </cell>
          <cell r="X1991" t="str">
            <v/>
          </cell>
          <cell r="Y1991" t="str">
            <v/>
          </cell>
          <cell r="Z1991" t="str">
            <v/>
          </cell>
          <cell r="AA1991" t="str">
            <v/>
          </cell>
          <cell r="AB1991" t="str">
            <v/>
          </cell>
          <cell r="AC1991" t="str">
            <v/>
          </cell>
          <cell r="AD1991" t="str">
            <v/>
          </cell>
          <cell r="AE1991" t="str">
            <v/>
          </cell>
          <cell r="AF1991" t="str">
            <v/>
          </cell>
          <cell r="AG1991" t="str">
            <v/>
          </cell>
          <cell r="AH1991" t="str">
            <v/>
          </cell>
        </row>
        <row r="1992">
          <cell r="A1992">
            <v>1978</v>
          </cell>
          <cell r="B1992" t="str">
            <v/>
          </cell>
          <cell r="C1992" t="str">
            <v/>
          </cell>
          <cell r="D1992" t="str">
            <v/>
          </cell>
          <cell r="E1992" t="str">
            <v/>
          </cell>
          <cell r="F1992" t="str">
            <v/>
          </cell>
          <cell r="G1992" t="str">
            <v/>
          </cell>
          <cell r="H1992" t="str">
            <v/>
          </cell>
          <cell r="J1992" t="str">
            <v>X479</v>
          </cell>
          <cell r="K1992" t="str">
            <v/>
          </cell>
          <cell r="M1992" t="str">
            <v/>
          </cell>
          <cell r="N1992" t="str">
            <v/>
          </cell>
          <cell r="O1992" t="str">
            <v/>
          </cell>
          <cell r="P1992" t="str">
            <v/>
          </cell>
          <cell r="Q1992" t="str">
            <v/>
          </cell>
          <cell r="R1992" t="str">
            <v/>
          </cell>
          <cell r="S1992" t="str">
            <v/>
          </cell>
          <cell r="T1992" t="str">
            <v/>
          </cell>
          <cell r="U1992" t="str">
            <v/>
          </cell>
          <cell r="V1992" t="str">
            <v/>
          </cell>
          <cell r="W1992" t="str">
            <v/>
          </cell>
          <cell r="X1992" t="str">
            <v/>
          </cell>
          <cell r="Y1992" t="str">
            <v/>
          </cell>
          <cell r="Z1992" t="str">
            <v/>
          </cell>
          <cell r="AA1992" t="str">
            <v/>
          </cell>
          <cell r="AB1992" t="str">
            <v/>
          </cell>
          <cell r="AC1992" t="str">
            <v/>
          </cell>
          <cell r="AD1992" t="str">
            <v/>
          </cell>
          <cell r="AE1992" t="str">
            <v/>
          </cell>
          <cell r="AF1992" t="str">
            <v/>
          </cell>
          <cell r="AG1992" t="str">
            <v/>
          </cell>
          <cell r="AH1992" t="str">
            <v/>
          </cell>
        </row>
        <row r="1993">
          <cell r="A1993">
            <v>1979</v>
          </cell>
          <cell r="B1993" t="str">
            <v/>
          </cell>
          <cell r="C1993" t="str">
            <v/>
          </cell>
          <cell r="D1993" t="str">
            <v/>
          </cell>
          <cell r="E1993" t="str">
            <v/>
          </cell>
          <cell r="F1993" t="str">
            <v/>
          </cell>
          <cell r="G1993" t="str">
            <v/>
          </cell>
          <cell r="H1993" t="str">
            <v/>
          </cell>
          <cell r="J1993" t="str">
            <v>X480</v>
          </cell>
          <cell r="K1993" t="str">
            <v/>
          </cell>
          <cell r="M1993" t="str">
            <v/>
          </cell>
          <cell r="N1993" t="str">
            <v/>
          </cell>
          <cell r="O1993" t="str">
            <v/>
          </cell>
          <cell r="P1993" t="str">
            <v/>
          </cell>
          <cell r="Q1993" t="str">
            <v/>
          </cell>
          <cell r="R1993" t="str">
            <v/>
          </cell>
          <cell r="S1993" t="str">
            <v/>
          </cell>
          <cell r="T1993" t="str">
            <v/>
          </cell>
          <cell r="U1993" t="str">
            <v/>
          </cell>
          <cell r="V1993" t="str">
            <v/>
          </cell>
          <cell r="W1993" t="str">
            <v/>
          </cell>
          <cell r="X1993" t="str">
            <v/>
          </cell>
          <cell r="Y1993" t="str">
            <v/>
          </cell>
          <cell r="Z1993" t="str">
            <v/>
          </cell>
          <cell r="AA1993" t="str">
            <v/>
          </cell>
          <cell r="AB1993" t="str">
            <v/>
          </cell>
          <cell r="AC1993" t="str">
            <v/>
          </cell>
          <cell r="AD1993" t="str">
            <v/>
          </cell>
          <cell r="AE1993" t="str">
            <v/>
          </cell>
          <cell r="AF1993" t="str">
            <v/>
          </cell>
          <cell r="AG1993" t="str">
            <v/>
          </cell>
          <cell r="AH1993" t="str">
            <v/>
          </cell>
        </row>
        <row r="1994">
          <cell r="A1994">
            <v>1980</v>
          </cell>
          <cell r="B1994" t="str">
            <v/>
          </cell>
          <cell r="C1994" t="str">
            <v/>
          </cell>
          <cell r="D1994" t="str">
            <v/>
          </cell>
          <cell r="E1994" t="str">
            <v/>
          </cell>
          <cell r="F1994" t="str">
            <v/>
          </cell>
          <cell r="G1994" t="str">
            <v/>
          </cell>
          <cell r="H1994" t="str">
            <v/>
          </cell>
          <cell r="J1994" t="str">
            <v>X481</v>
          </cell>
          <cell r="K1994" t="str">
            <v/>
          </cell>
          <cell r="M1994" t="str">
            <v/>
          </cell>
          <cell r="N1994" t="str">
            <v/>
          </cell>
          <cell r="O1994" t="str">
            <v/>
          </cell>
          <cell r="P1994" t="str">
            <v/>
          </cell>
          <cell r="Q1994" t="str">
            <v/>
          </cell>
          <cell r="R1994" t="str">
            <v/>
          </cell>
          <cell r="S1994" t="str">
            <v/>
          </cell>
          <cell r="T1994" t="str">
            <v/>
          </cell>
          <cell r="U1994" t="str">
            <v/>
          </cell>
          <cell r="V1994" t="str">
            <v/>
          </cell>
          <cell r="W1994" t="str">
            <v/>
          </cell>
          <cell r="X1994" t="str">
            <v/>
          </cell>
          <cell r="Y1994" t="str">
            <v/>
          </cell>
          <cell r="Z1994" t="str">
            <v/>
          </cell>
          <cell r="AA1994" t="str">
            <v/>
          </cell>
          <cell r="AB1994" t="str">
            <v/>
          </cell>
          <cell r="AC1994" t="str">
            <v/>
          </cell>
          <cell r="AD1994" t="str">
            <v/>
          </cell>
          <cell r="AE1994" t="str">
            <v/>
          </cell>
          <cell r="AF1994" t="str">
            <v/>
          </cell>
          <cell r="AG1994" t="str">
            <v/>
          </cell>
          <cell r="AH1994" t="str">
            <v/>
          </cell>
        </row>
        <row r="1995">
          <cell r="A1995">
            <v>1981</v>
          </cell>
          <cell r="B1995" t="str">
            <v/>
          </cell>
          <cell r="C1995" t="str">
            <v/>
          </cell>
          <cell r="D1995" t="str">
            <v/>
          </cell>
          <cell r="E1995" t="str">
            <v/>
          </cell>
          <cell r="F1995" t="str">
            <v/>
          </cell>
          <cell r="G1995" t="str">
            <v/>
          </cell>
          <cell r="H1995" t="str">
            <v/>
          </cell>
          <cell r="J1995" t="str">
            <v>X482</v>
          </cell>
          <cell r="K1995" t="str">
            <v/>
          </cell>
          <cell r="M1995" t="str">
            <v/>
          </cell>
          <cell r="N1995" t="str">
            <v/>
          </cell>
          <cell r="O1995" t="str">
            <v/>
          </cell>
          <cell r="P1995" t="str">
            <v/>
          </cell>
          <cell r="Q1995" t="str">
            <v/>
          </cell>
          <cell r="R1995" t="str">
            <v/>
          </cell>
          <cell r="S1995" t="str">
            <v/>
          </cell>
          <cell r="T1995" t="str">
            <v/>
          </cell>
          <cell r="U1995" t="str">
            <v/>
          </cell>
          <cell r="V1995" t="str">
            <v/>
          </cell>
          <cell r="W1995" t="str">
            <v/>
          </cell>
          <cell r="X1995" t="str">
            <v/>
          </cell>
          <cell r="Y1995" t="str">
            <v/>
          </cell>
          <cell r="Z1995" t="str">
            <v/>
          </cell>
          <cell r="AA1995" t="str">
            <v/>
          </cell>
          <cell r="AB1995" t="str">
            <v/>
          </cell>
          <cell r="AC1995" t="str">
            <v/>
          </cell>
          <cell r="AD1995" t="str">
            <v/>
          </cell>
          <cell r="AE1995" t="str">
            <v/>
          </cell>
          <cell r="AF1995" t="str">
            <v/>
          </cell>
          <cell r="AG1995" t="str">
            <v/>
          </cell>
          <cell r="AH1995" t="str">
            <v/>
          </cell>
        </row>
        <row r="1996">
          <cell r="A1996">
            <v>1982</v>
          </cell>
          <cell r="B1996" t="str">
            <v/>
          </cell>
          <cell r="C1996" t="str">
            <v/>
          </cell>
          <cell r="D1996" t="str">
            <v/>
          </cell>
          <cell r="E1996" t="str">
            <v/>
          </cell>
          <cell r="F1996" t="str">
            <v/>
          </cell>
          <cell r="G1996" t="str">
            <v/>
          </cell>
          <cell r="H1996" t="str">
            <v/>
          </cell>
          <cell r="J1996" t="str">
            <v>X483</v>
          </cell>
          <cell r="K1996" t="str">
            <v/>
          </cell>
          <cell r="M1996" t="str">
            <v/>
          </cell>
          <cell r="N1996" t="str">
            <v/>
          </cell>
          <cell r="O1996" t="str">
            <v/>
          </cell>
          <cell r="P1996" t="str">
            <v/>
          </cell>
          <cell r="Q1996" t="str">
            <v/>
          </cell>
          <cell r="R1996" t="str">
            <v/>
          </cell>
          <cell r="S1996" t="str">
            <v/>
          </cell>
          <cell r="T1996" t="str">
            <v/>
          </cell>
          <cell r="U1996" t="str">
            <v/>
          </cell>
          <cell r="V1996" t="str">
            <v/>
          </cell>
          <cell r="W1996" t="str">
            <v/>
          </cell>
          <cell r="X1996" t="str">
            <v/>
          </cell>
          <cell r="Y1996" t="str">
            <v/>
          </cell>
          <cell r="Z1996" t="str">
            <v/>
          </cell>
          <cell r="AA1996" t="str">
            <v/>
          </cell>
          <cell r="AB1996" t="str">
            <v/>
          </cell>
          <cell r="AC1996" t="str">
            <v/>
          </cell>
          <cell r="AD1996" t="str">
            <v/>
          </cell>
          <cell r="AE1996" t="str">
            <v/>
          </cell>
          <cell r="AF1996" t="str">
            <v/>
          </cell>
          <cell r="AG1996" t="str">
            <v/>
          </cell>
          <cell r="AH1996" t="str">
            <v/>
          </cell>
        </row>
        <row r="1997">
          <cell r="A1997">
            <v>1983</v>
          </cell>
          <cell r="B1997" t="str">
            <v/>
          </cell>
          <cell r="C1997" t="str">
            <v/>
          </cell>
          <cell r="D1997" t="str">
            <v/>
          </cell>
          <cell r="E1997" t="str">
            <v/>
          </cell>
          <cell r="F1997" t="str">
            <v/>
          </cell>
          <cell r="G1997" t="str">
            <v/>
          </cell>
          <cell r="H1997" t="str">
            <v/>
          </cell>
          <cell r="J1997" t="str">
            <v>X484</v>
          </cell>
          <cell r="K1997" t="str">
            <v/>
          </cell>
          <cell r="M1997" t="str">
            <v/>
          </cell>
          <cell r="N1997" t="str">
            <v/>
          </cell>
          <cell r="O1997" t="str">
            <v/>
          </cell>
          <cell r="P1997" t="str">
            <v/>
          </cell>
          <cell r="Q1997" t="str">
            <v/>
          </cell>
          <cell r="R1997" t="str">
            <v/>
          </cell>
          <cell r="S1997" t="str">
            <v/>
          </cell>
          <cell r="T1997" t="str">
            <v/>
          </cell>
          <cell r="U1997" t="str">
            <v/>
          </cell>
          <cell r="V1997" t="str">
            <v/>
          </cell>
          <cell r="W1997" t="str">
            <v/>
          </cell>
          <cell r="X1997" t="str">
            <v/>
          </cell>
          <cell r="Y1997" t="str">
            <v/>
          </cell>
          <cell r="Z1997" t="str">
            <v/>
          </cell>
          <cell r="AA1997" t="str">
            <v/>
          </cell>
          <cell r="AB1997" t="str">
            <v/>
          </cell>
          <cell r="AC1997" t="str">
            <v/>
          </cell>
          <cell r="AD1997" t="str">
            <v/>
          </cell>
          <cell r="AE1997" t="str">
            <v/>
          </cell>
          <cell r="AF1997" t="str">
            <v/>
          </cell>
          <cell r="AG1997" t="str">
            <v/>
          </cell>
          <cell r="AH1997" t="str">
            <v/>
          </cell>
        </row>
        <row r="1998">
          <cell r="A1998">
            <v>1984</v>
          </cell>
          <cell r="B1998" t="str">
            <v/>
          </cell>
          <cell r="C1998" t="str">
            <v/>
          </cell>
          <cell r="D1998" t="str">
            <v/>
          </cell>
          <cell r="E1998" t="str">
            <v/>
          </cell>
          <cell r="F1998" t="str">
            <v/>
          </cell>
          <cell r="G1998" t="str">
            <v/>
          </cell>
          <cell r="H1998" t="str">
            <v/>
          </cell>
          <cell r="J1998" t="str">
            <v>X485</v>
          </cell>
          <cell r="K1998" t="str">
            <v/>
          </cell>
          <cell r="M1998" t="str">
            <v/>
          </cell>
          <cell r="N1998" t="str">
            <v/>
          </cell>
          <cell r="O1998" t="str">
            <v/>
          </cell>
          <cell r="P1998" t="str">
            <v/>
          </cell>
          <cell r="Q1998" t="str">
            <v/>
          </cell>
          <cell r="R1998" t="str">
            <v/>
          </cell>
          <cell r="S1998" t="str">
            <v/>
          </cell>
          <cell r="T1998" t="str">
            <v/>
          </cell>
          <cell r="U1998" t="str">
            <v/>
          </cell>
          <cell r="V1998" t="str">
            <v/>
          </cell>
          <cell r="W1998" t="str">
            <v/>
          </cell>
          <cell r="X1998" t="str">
            <v/>
          </cell>
          <cell r="Y1998" t="str">
            <v/>
          </cell>
          <cell r="Z1998" t="str">
            <v/>
          </cell>
          <cell r="AA1998" t="str">
            <v/>
          </cell>
          <cell r="AB1998" t="str">
            <v/>
          </cell>
          <cell r="AC1998" t="str">
            <v/>
          </cell>
          <cell r="AD1998" t="str">
            <v/>
          </cell>
          <cell r="AE1998" t="str">
            <v/>
          </cell>
          <cell r="AF1998" t="str">
            <v/>
          </cell>
          <cell r="AG1998" t="str">
            <v/>
          </cell>
          <cell r="AH1998" t="str">
            <v/>
          </cell>
        </row>
        <row r="1999">
          <cell r="A1999">
            <v>1985</v>
          </cell>
          <cell r="B1999" t="str">
            <v/>
          </cell>
          <cell r="C1999" t="str">
            <v/>
          </cell>
          <cell r="D1999" t="str">
            <v/>
          </cell>
          <cell r="E1999" t="str">
            <v/>
          </cell>
          <cell r="F1999" t="str">
            <v/>
          </cell>
          <cell r="G1999" t="str">
            <v/>
          </cell>
          <cell r="H1999" t="str">
            <v/>
          </cell>
          <cell r="J1999" t="str">
            <v>X486</v>
          </cell>
          <cell r="K1999" t="str">
            <v/>
          </cell>
          <cell r="M1999" t="str">
            <v/>
          </cell>
          <cell r="N1999" t="str">
            <v/>
          </cell>
          <cell r="O1999" t="str">
            <v/>
          </cell>
          <cell r="P1999" t="str">
            <v/>
          </cell>
          <cell r="Q1999" t="str">
            <v/>
          </cell>
          <cell r="R1999" t="str">
            <v/>
          </cell>
          <cell r="S1999" t="str">
            <v/>
          </cell>
          <cell r="T1999" t="str">
            <v/>
          </cell>
          <cell r="U1999" t="str">
            <v/>
          </cell>
          <cell r="V1999" t="str">
            <v/>
          </cell>
          <cell r="W1999" t="str">
            <v/>
          </cell>
          <cell r="X1999" t="str">
            <v/>
          </cell>
          <cell r="Y1999" t="str">
            <v/>
          </cell>
          <cell r="Z1999" t="str">
            <v/>
          </cell>
          <cell r="AA1999" t="str">
            <v/>
          </cell>
          <cell r="AB1999" t="str">
            <v/>
          </cell>
          <cell r="AC1999" t="str">
            <v/>
          </cell>
          <cell r="AD1999" t="str">
            <v/>
          </cell>
          <cell r="AE1999" t="str">
            <v/>
          </cell>
          <cell r="AF1999" t="str">
            <v/>
          </cell>
          <cell r="AG1999" t="str">
            <v/>
          </cell>
          <cell r="AH1999" t="str">
            <v/>
          </cell>
        </row>
        <row r="2000">
          <cell r="A2000">
            <v>1986</v>
          </cell>
          <cell r="B2000" t="str">
            <v/>
          </cell>
          <cell r="C2000" t="str">
            <v/>
          </cell>
          <cell r="D2000" t="str">
            <v/>
          </cell>
          <cell r="E2000" t="str">
            <v/>
          </cell>
          <cell r="F2000" t="str">
            <v/>
          </cell>
          <cell r="G2000" t="str">
            <v/>
          </cell>
          <cell r="H2000" t="str">
            <v/>
          </cell>
          <cell r="J2000" t="str">
            <v>X487</v>
          </cell>
          <cell r="K2000" t="str">
            <v/>
          </cell>
          <cell r="M2000" t="str">
            <v/>
          </cell>
          <cell r="N2000" t="str">
            <v/>
          </cell>
          <cell r="O2000" t="str">
            <v/>
          </cell>
          <cell r="P2000" t="str">
            <v/>
          </cell>
          <cell r="Q2000" t="str">
            <v/>
          </cell>
          <cell r="R2000" t="str">
            <v/>
          </cell>
          <cell r="S2000" t="str">
            <v/>
          </cell>
          <cell r="T2000" t="str">
            <v/>
          </cell>
          <cell r="U2000" t="str">
            <v/>
          </cell>
          <cell r="V2000" t="str">
            <v/>
          </cell>
          <cell r="W2000" t="str">
            <v/>
          </cell>
          <cell r="X2000" t="str">
            <v/>
          </cell>
          <cell r="Y2000" t="str">
            <v/>
          </cell>
          <cell r="Z2000" t="str">
            <v/>
          </cell>
          <cell r="AA2000" t="str">
            <v/>
          </cell>
          <cell r="AB2000" t="str">
            <v/>
          </cell>
          <cell r="AC2000" t="str">
            <v/>
          </cell>
          <cell r="AD2000" t="str">
            <v/>
          </cell>
          <cell r="AE2000" t="str">
            <v/>
          </cell>
          <cell r="AF2000" t="str">
            <v/>
          </cell>
          <cell r="AG2000" t="str">
            <v/>
          </cell>
          <cell r="AH2000" t="str">
            <v/>
          </cell>
        </row>
        <row r="2001">
          <cell r="A2001">
            <v>1987</v>
          </cell>
          <cell r="B2001" t="str">
            <v/>
          </cell>
          <cell r="C2001" t="str">
            <v/>
          </cell>
          <cell r="D2001" t="str">
            <v/>
          </cell>
          <cell r="E2001" t="str">
            <v/>
          </cell>
          <cell r="F2001" t="str">
            <v/>
          </cell>
          <cell r="G2001" t="str">
            <v/>
          </cell>
          <cell r="H2001" t="str">
            <v/>
          </cell>
          <cell r="J2001" t="str">
            <v>X488</v>
          </cell>
          <cell r="K2001" t="str">
            <v/>
          </cell>
          <cell r="M2001" t="str">
            <v/>
          </cell>
          <cell r="N2001" t="str">
            <v/>
          </cell>
          <cell r="O2001" t="str">
            <v/>
          </cell>
          <cell r="P2001" t="str">
            <v/>
          </cell>
          <cell r="Q2001" t="str">
            <v/>
          </cell>
          <cell r="R2001" t="str">
            <v/>
          </cell>
          <cell r="S2001" t="str">
            <v/>
          </cell>
          <cell r="T2001" t="str">
            <v/>
          </cell>
          <cell r="U2001" t="str">
            <v/>
          </cell>
          <cell r="V2001" t="str">
            <v/>
          </cell>
          <cell r="W2001" t="str">
            <v/>
          </cell>
          <cell r="X2001" t="str">
            <v/>
          </cell>
          <cell r="Y2001" t="str">
            <v/>
          </cell>
          <cell r="Z2001" t="str">
            <v/>
          </cell>
          <cell r="AA2001" t="str">
            <v/>
          </cell>
          <cell r="AB2001" t="str">
            <v/>
          </cell>
          <cell r="AC2001" t="str">
            <v/>
          </cell>
          <cell r="AD2001" t="str">
            <v/>
          </cell>
          <cell r="AE2001" t="str">
            <v/>
          </cell>
          <cell r="AF2001" t="str">
            <v/>
          </cell>
          <cell r="AG2001" t="str">
            <v/>
          </cell>
          <cell r="AH2001" t="str">
            <v/>
          </cell>
        </row>
        <row r="2002">
          <cell r="A2002">
            <v>1988</v>
          </cell>
          <cell r="B2002" t="str">
            <v/>
          </cell>
          <cell r="C2002" t="str">
            <v/>
          </cell>
          <cell r="D2002" t="str">
            <v/>
          </cell>
          <cell r="E2002" t="str">
            <v/>
          </cell>
          <cell r="F2002" t="str">
            <v/>
          </cell>
          <cell r="G2002" t="str">
            <v/>
          </cell>
          <cell r="H2002" t="str">
            <v/>
          </cell>
          <cell r="J2002" t="str">
            <v>X489</v>
          </cell>
          <cell r="K2002" t="str">
            <v/>
          </cell>
          <cell r="M2002" t="str">
            <v/>
          </cell>
          <cell r="N2002" t="str">
            <v/>
          </cell>
          <cell r="O2002" t="str">
            <v/>
          </cell>
          <cell r="P2002" t="str">
            <v/>
          </cell>
          <cell r="Q2002" t="str">
            <v/>
          </cell>
          <cell r="R2002" t="str">
            <v/>
          </cell>
          <cell r="S2002" t="str">
            <v/>
          </cell>
          <cell r="T2002" t="str">
            <v/>
          </cell>
          <cell r="U2002" t="str">
            <v/>
          </cell>
          <cell r="V2002" t="str">
            <v/>
          </cell>
          <cell r="W2002" t="str">
            <v/>
          </cell>
          <cell r="X2002" t="str">
            <v/>
          </cell>
          <cell r="Y2002" t="str">
            <v/>
          </cell>
          <cell r="Z2002" t="str">
            <v/>
          </cell>
          <cell r="AA2002" t="str">
            <v/>
          </cell>
          <cell r="AB2002" t="str">
            <v/>
          </cell>
          <cell r="AC2002" t="str">
            <v/>
          </cell>
          <cell r="AD2002" t="str">
            <v/>
          </cell>
          <cell r="AE2002" t="str">
            <v/>
          </cell>
          <cell r="AF2002" t="str">
            <v/>
          </cell>
          <cell r="AG2002" t="str">
            <v/>
          </cell>
          <cell r="AH2002" t="str">
            <v/>
          </cell>
        </row>
        <row r="2003">
          <cell r="A2003">
            <v>1989</v>
          </cell>
          <cell r="B2003" t="str">
            <v/>
          </cell>
          <cell r="C2003" t="str">
            <v/>
          </cell>
          <cell r="D2003" t="str">
            <v/>
          </cell>
          <cell r="E2003" t="str">
            <v/>
          </cell>
          <cell r="F2003" t="str">
            <v/>
          </cell>
          <cell r="G2003" t="str">
            <v/>
          </cell>
          <cell r="H2003" t="str">
            <v/>
          </cell>
          <cell r="J2003" t="str">
            <v>X490</v>
          </cell>
          <cell r="K2003" t="str">
            <v/>
          </cell>
          <cell r="M2003" t="str">
            <v/>
          </cell>
          <cell r="N2003" t="str">
            <v/>
          </cell>
          <cell r="O2003" t="str">
            <v/>
          </cell>
          <cell r="P2003" t="str">
            <v/>
          </cell>
          <cell r="Q2003" t="str">
            <v/>
          </cell>
          <cell r="R2003" t="str">
            <v/>
          </cell>
          <cell r="S2003" t="str">
            <v/>
          </cell>
          <cell r="T2003" t="str">
            <v/>
          </cell>
          <cell r="U2003" t="str">
            <v/>
          </cell>
          <cell r="V2003" t="str">
            <v/>
          </cell>
          <cell r="W2003" t="str">
            <v/>
          </cell>
          <cell r="X2003" t="str">
            <v/>
          </cell>
          <cell r="Y2003" t="str">
            <v/>
          </cell>
          <cell r="Z2003" t="str">
            <v/>
          </cell>
          <cell r="AA2003" t="str">
            <v/>
          </cell>
          <cell r="AB2003" t="str">
            <v/>
          </cell>
          <cell r="AC2003" t="str">
            <v/>
          </cell>
          <cell r="AD2003" t="str">
            <v/>
          </cell>
          <cell r="AE2003" t="str">
            <v/>
          </cell>
          <cell r="AF2003" t="str">
            <v/>
          </cell>
          <cell r="AG2003" t="str">
            <v/>
          </cell>
          <cell r="AH2003" t="str">
            <v/>
          </cell>
        </row>
        <row r="2004">
          <cell r="A2004">
            <v>1990</v>
          </cell>
          <cell r="B2004" t="str">
            <v/>
          </cell>
          <cell r="C2004" t="str">
            <v/>
          </cell>
          <cell r="D2004" t="str">
            <v/>
          </cell>
          <cell r="E2004" t="str">
            <v/>
          </cell>
          <cell r="F2004" t="str">
            <v/>
          </cell>
          <cell r="G2004" t="str">
            <v/>
          </cell>
          <cell r="H2004" t="str">
            <v/>
          </cell>
          <cell r="J2004" t="str">
            <v>X491</v>
          </cell>
          <cell r="K2004" t="str">
            <v/>
          </cell>
          <cell r="M2004" t="str">
            <v/>
          </cell>
          <cell r="N2004" t="str">
            <v/>
          </cell>
          <cell r="O2004" t="str">
            <v/>
          </cell>
          <cell r="P2004" t="str">
            <v/>
          </cell>
          <cell r="Q2004" t="str">
            <v/>
          </cell>
          <cell r="R2004" t="str">
            <v/>
          </cell>
          <cell r="S2004" t="str">
            <v/>
          </cell>
          <cell r="T2004" t="str">
            <v/>
          </cell>
          <cell r="U2004" t="str">
            <v/>
          </cell>
          <cell r="V2004" t="str">
            <v/>
          </cell>
          <cell r="W2004" t="str">
            <v/>
          </cell>
          <cell r="X2004" t="str">
            <v/>
          </cell>
          <cell r="Y2004" t="str">
            <v/>
          </cell>
          <cell r="Z2004" t="str">
            <v/>
          </cell>
          <cell r="AA2004" t="str">
            <v/>
          </cell>
          <cell r="AB2004" t="str">
            <v/>
          </cell>
          <cell r="AC2004" t="str">
            <v/>
          </cell>
          <cell r="AD2004" t="str">
            <v/>
          </cell>
          <cell r="AE2004" t="str">
            <v/>
          </cell>
          <cell r="AF2004" t="str">
            <v/>
          </cell>
          <cell r="AG2004" t="str">
            <v/>
          </cell>
          <cell r="AH2004" t="str">
            <v/>
          </cell>
        </row>
        <row r="2005">
          <cell r="A2005">
            <v>1991</v>
          </cell>
          <cell r="B2005" t="str">
            <v/>
          </cell>
          <cell r="C2005" t="str">
            <v/>
          </cell>
          <cell r="D2005" t="str">
            <v/>
          </cell>
          <cell r="E2005" t="str">
            <v/>
          </cell>
          <cell r="F2005" t="str">
            <v/>
          </cell>
          <cell r="G2005" t="str">
            <v/>
          </cell>
          <cell r="H2005" t="str">
            <v/>
          </cell>
          <cell r="J2005" t="str">
            <v>X492</v>
          </cell>
          <cell r="K2005" t="str">
            <v/>
          </cell>
          <cell r="M2005" t="str">
            <v/>
          </cell>
          <cell r="N2005" t="str">
            <v/>
          </cell>
          <cell r="O2005" t="str">
            <v/>
          </cell>
          <cell r="P2005" t="str">
            <v/>
          </cell>
          <cell r="Q2005" t="str">
            <v/>
          </cell>
          <cell r="R2005" t="str">
            <v/>
          </cell>
          <cell r="S2005" t="str">
            <v/>
          </cell>
          <cell r="T2005" t="str">
            <v/>
          </cell>
          <cell r="U2005" t="str">
            <v/>
          </cell>
          <cell r="V2005" t="str">
            <v/>
          </cell>
          <cell r="W2005" t="str">
            <v/>
          </cell>
          <cell r="X2005" t="str">
            <v/>
          </cell>
          <cell r="Y2005" t="str">
            <v/>
          </cell>
          <cell r="Z2005" t="str">
            <v/>
          </cell>
          <cell r="AA2005" t="str">
            <v/>
          </cell>
          <cell r="AB2005" t="str">
            <v/>
          </cell>
          <cell r="AC2005" t="str">
            <v/>
          </cell>
          <cell r="AD2005" t="str">
            <v/>
          </cell>
          <cell r="AE2005" t="str">
            <v/>
          </cell>
          <cell r="AF2005" t="str">
            <v/>
          </cell>
          <cell r="AG2005" t="str">
            <v/>
          </cell>
          <cell r="AH2005" t="str">
            <v/>
          </cell>
        </row>
        <row r="2006">
          <cell r="A2006">
            <v>1992</v>
          </cell>
          <cell r="B2006" t="str">
            <v/>
          </cell>
          <cell r="C2006" t="str">
            <v/>
          </cell>
          <cell r="D2006" t="str">
            <v/>
          </cell>
          <cell r="E2006" t="str">
            <v/>
          </cell>
          <cell r="F2006" t="str">
            <v/>
          </cell>
          <cell r="G2006" t="str">
            <v/>
          </cell>
          <cell r="H2006" t="str">
            <v/>
          </cell>
          <cell r="J2006" t="str">
            <v>X493</v>
          </cell>
          <cell r="K2006" t="str">
            <v/>
          </cell>
          <cell r="M2006" t="str">
            <v/>
          </cell>
          <cell r="N2006" t="str">
            <v/>
          </cell>
          <cell r="O2006" t="str">
            <v/>
          </cell>
          <cell r="P2006" t="str">
            <v/>
          </cell>
          <cell r="Q2006" t="str">
            <v/>
          </cell>
          <cell r="R2006" t="str">
            <v/>
          </cell>
          <cell r="S2006" t="str">
            <v/>
          </cell>
          <cell r="T2006" t="str">
            <v/>
          </cell>
          <cell r="U2006" t="str">
            <v/>
          </cell>
          <cell r="V2006" t="str">
            <v/>
          </cell>
          <cell r="W2006" t="str">
            <v/>
          </cell>
          <cell r="X2006" t="str">
            <v/>
          </cell>
          <cell r="Y2006" t="str">
            <v/>
          </cell>
          <cell r="Z2006" t="str">
            <v/>
          </cell>
          <cell r="AA2006" t="str">
            <v/>
          </cell>
          <cell r="AB2006" t="str">
            <v/>
          </cell>
          <cell r="AC2006" t="str">
            <v/>
          </cell>
          <cell r="AD2006" t="str">
            <v/>
          </cell>
          <cell r="AE2006" t="str">
            <v/>
          </cell>
          <cell r="AF2006" t="str">
            <v/>
          </cell>
          <cell r="AG2006" t="str">
            <v/>
          </cell>
          <cell r="AH2006" t="str">
            <v/>
          </cell>
        </row>
        <row r="2007">
          <cell r="A2007">
            <v>1993</v>
          </cell>
          <cell r="B2007" t="str">
            <v/>
          </cell>
          <cell r="C2007" t="str">
            <v/>
          </cell>
          <cell r="D2007" t="str">
            <v/>
          </cell>
          <cell r="E2007" t="str">
            <v/>
          </cell>
          <cell r="F2007" t="str">
            <v/>
          </cell>
          <cell r="G2007" t="str">
            <v/>
          </cell>
          <cell r="H2007" t="str">
            <v/>
          </cell>
          <cell r="J2007" t="str">
            <v>X494</v>
          </cell>
          <cell r="K2007" t="str">
            <v/>
          </cell>
          <cell r="M2007" t="str">
            <v/>
          </cell>
          <cell r="N2007" t="str">
            <v/>
          </cell>
          <cell r="O2007" t="str">
            <v/>
          </cell>
          <cell r="P2007" t="str">
            <v/>
          </cell>
          <cell r="Q2007" t="str">
            <v/>
          </cell>
          <cell r="R2007" t="str">
            <v/>
          </cell>
          <cell r="S2007" t="str">
            <v/>
          </cell>
          <cell r="T2007" t="str">
            <v/>
          </cell>
          <cell r="U2007" t="str">
            <v/>
          </cell>
          <cell r="V2007" t="str">
            <v/>
          </cell>
          <cell r="W2007" t="str">
            <v/>
          </cell>
          <cell r="X2007" t="str">
            <v/>
          </cell>
          <cell r="Y2007" t="str">
            <v/>
          </cell>
          <cell r="Z2007" t="str">
            <v/>
          </cell>
          <cell r="AA2007" t="str">
            <v/>
          </cell>
          <cell r="AB2007" t="str">
            <v/>
          </cell>
          <cell r="AC2007" t="str">
            <v/>
          </cell>
          <cell r="AD2007" t="str">
            <v/>
          </cell>
          <cell r="AE2007" t="str">
            <v/>
          </cell>
          <cell r="AF2007" t="str">
            <v/>
          </cell>
          <cell r="AG2007" t="str">
            <v/>
          </cell>
          <cell r="AH2007" t="str">
            <v/>
          </cell>
        </row>
        <row r="2008">
          <cell r="A2008">
            <v>1994</v>
          </cell>
          <cell r="B2008" t="str">
            <v/>
          </cell>
          <cell r="C2008" t="str">
            <v/>
          </cell>
          <cell r="D2008" t="str">
            <v/>
          </cell>
          <cell r="E2008" t="str">
            <v/>
          </cell>
          <cell r="F2008" t="str">
            <v/>
          </cell>
          <cell r="G2008" t="str">
            <v/>
          </cell>
          <cell r="H2008" t="str">
            <v/>
          </cell>
          <cell r="J2008" t="str">
            <v>X495</v>
          </cell>
          <cell r="K2008" t="str">
            <v/>
          </cell>
          <cell r="M2008" t="str">
            <v/>
          </cell>
          <cell r="N2008" t="str">
            <v/>
          </cell>
          <cell r="O2008" t="str">
            <v/>
          </cell>
          <cell r="P2008" t="str">
            <v/>
          </cell>
          <cell r="Q2008" t="str">
            <v/>
          </cell>
          <cell r="R2008" t="str">
            <v/>
          </cell>
          <cell r="S2008" t="str">
            <v/>
          </cell>
          <cell r="T2008" t="str">
            <v/>
          </cell>
          <cell r="U2008" t="str">
            <v/>
          </cell>
          <cell r="V2008" t="str">
            <v/>
          </cell>
          <cell r="W2008" t="str">
            <v/>
          </cell>
          <cell r="X2008" t="str">
            <v/>
          </cell>
          <cell r="Y2008" t="str">
            <v/>
          </cell>
          <cell r="Z2008" t="str">
            <v/>
          </cell>
          <cell r="AA2008" t="str">
            <v/>
          </cell>
          <cell r="AB2008" t="str">
            <v/>
          </cell>
          <cell r="AC2008" t="str">
            <v/>
          </cell>
          <cell r="AD2008" t="str">
            <v/>
          </cell>
          <cell r="AE2008" t="str">
            <v/>
          </cell>
          <cell r="AF2008" t="str">
            <v/>
          </cell>
          <cell r="AG2008" t="str">
            <v/>
          </cell>
          <cell r="AH2008" t="str">
            <v/>
          </cell>
        </row>
        <row r="2009">
          <cell r="A2009">
            <v>1995</v>
          </cell>
          <cell r="B2009" t="str">
            <v/>
          </cell>
          <cell r="C2009" t="str">
            <v/>
          </cell>
          <cell r="D2009" t="str">
            <v/>
          </cell>
          <cell r="E2009" t="str">
            <v/>
          </cell>
          <cell r="F2009" t="str">
            <v/>
          </cell>
          <cell r="G2009" t="str">
            <v/>
          </cell>
          <cell r="H2009" t="str">
            <v/>
          </cell>
          <cell r="J2009" t="str">
            <v>X496</v>
          </cell>
          <cell r="K2009" t="str">
            <v/>
          </cell>
          <cell r="M2009" t="str">
            <v/>
          </cell>
          <cell r="N2009" t="str">
            <v/>
          </cell>
          <cell r="O2009" t="str">
            <v/>
          </cell>
          <cell r="P2009" t="str">
            <v/>
          </cell>
          <cell r="Q2009" t="str">
            <v/>
          </cell>
          <cell r="R2009" t="str">
            <v/>
          </cell>
          <cell r="S2009" t="str">
            <v/>
          </cell>
          <cell r="T2009" t="str">
            <v/>
          </cell>
          <cell r="U2009" t="str">
            <v/>
          </cell>
          <cell r="V2009" t="str">
            <v/>
          </cell>
          <cell r="W2009" t="str">
            <v/>
          </cell>
          <cell r="X2009" t="str">
            <v/>
          </cell>
          <cell r="Y2009" t="str">
            <v/>
          </cell>
          <cell r="Z2009" t="str">
            <v/>
          </cell>
          <cell r="AA2009" t="str">
            <v/>
          </cell>
          <cell r="AB2009" t="str">
            <v/>
          </cell>
          <cell r="AC2009" t="str">
            <v/>
          </cell>
          <cell r="AD2009" t="str">
            <v/>
          </cell>
          <cell r="AE2009" t="str">
            <v/>
          </cell>
          <cell r="AF2009" t="str">
            <v/>
          </cell>
          <cell r="AG2009" t="str">
            <v/>
          </cell>
          <cell r="AH2009" t="str">
            <v/>
          </cell>
        </row>
        <row r="2010">
          <cell r="A2010">
            <v>1996</v>
          </cell>
          <cell r="B2010" t="str">
            <v/>
          </cell>
          <cell r="C2010" t="str">
            <v/>
          </cell>
          <cell r="D2010" t="str">
            <v/>
          </cell>
          <cell r="E2010" t="str">
            <v/>
          </cell>
          <cell r="F2010" t="str">
            <v/>
          </cell>
          <cell r="G2010" t="str">
            <v/>
          </cell>
          <cell r="H2010" t="str">
            <v/>
          </cell>
          <cell r="J2010" t="str">
            <v>X497</v>
          </cell>
          <cell r="K2010" t="str">
            <v/>
          </cell>
          <cell r="M2010" t="str">
            <v/>
          </cell>
          <cell r="N2010" t="str">
            <v/>
          </cell>
          <cell r="O2010" t="str">
            <v/>
          </cell>
          <cell r="P2010" t="str">
            <v/>
          </cell>
          <cell r="Q2010" t="str">
            <v/>
          </cell>
          <cell r="R2010" t="str">
            <v/>
          </cell>
          <cell r="S2010" t="str">
            <v/>
          </cell>
          <cell r="T2010" t="str">
            <v/>
          </cell>
          <cell r="U2010" t="str">
            <v/>
          </cell>
          <cell r="V2010" t="str">
            <v/>
          </cell>
          <cell r="W2010" t="str">
            <v/>
          </cell>
          <cell r="X2010" t="str">
            <v/>
          </cell>
          <cell r="Y2010" t="str">
            <v/>
          </cell>
          <cell r="Z2010" t="str">
            <v/>
          </cell>
          <cell r="AA2010" t="str">
            <v/>
          </cell>
          <cell r="AB2010" t="str">
            <v/>
          </cell>
          <cell r="AC2010" t="str">
            <v/>
          </cell>
          <cell r="AD2010" t="str">
            <v/>
          </cell>
          <cell r="AE2010" t="str">
            <v/>
          </cell>
          <cell r="AF2010" t="str">
            <v/>
          </cell>
          <cell r="AG2010" t="str">
            <v/>
          </cell>
          <cell r="AH2010" t="str">
            <v/>
          </cell>
        </row>
        <row r="2011">
          <cell r="A2011">
            <v>1997</v>
          </cell>
          <cell r="B2011" t="str">
            <v/>
          </cell>
          <cell r="C2011" t="str">
            <v/>
          </cell>
          <cell r="D2011" t="str">
            <v/>
          </cell>
          <cell r="E2011" t="str">
            <v/>
          </cell>
          <cell r="F2011" t="str">
            <v/>
          </cell>
          <cell r="G2011" t="str">
            <v/>
          </cell>
          <cell r="H2011" t="str">
            <v/>
          </cell>
          <cell r="J2011" t="str">
            <v>X498</v>
          </cell>
          <cell r="K2011" t="str">
            <v/>
          </cell>
          <cell r="M2011" t="str">
            <v/>
          </cell>
          <cell r="N2011" t="str">
            <v/>
          </cell>
          <cell r="O2011" t="str">
            <v/>
          </cell>
          <cell r="P2011" t="str">
            <v/>
          </cell>
          <cell r="Q2011" t="str">
            <v/>
          </cell>
          <cell r="R2011" t="str">
            <v/>
          </cell>
          <cell r="S2011" t="str">
            <v/>
          </cell>
          <cell r="T2011" t="str">
            <v/>
          </cell>
          <cell r="U2011" t="str">
            <v/>
          </cell>
          <cell r="V2011" t="str">
            <v/>
          </cell>
          <cell r="W2011" t="str">
            <v/>
          </cell>
          <cell r="X2011" t="str">
            <v/>
          </cell>
          <cell r="Y2011" t="str">
            <v/>
          </cell>
          <cell r="Z2011" t="str">
            <v/>
          </cell>
          <cell r="AA2011" t="str">
            <v/>
          </cell>
          <cell r="AB2011" t="str">
            <v/>
          </cell>
          <cell r="AC2011" t="str">
            <v/>
          </cell>
          <cell r="AD2011" t="str">
            <v/>
          </cell>
          <cell r="AE2011" t="str">
            <v/>
          </cell>
          <cell r="AF2011" t="str">
            <v/>
          </cell>
          <cell r="AG2011" t="str">
            <v/>
          </cell>
          <cell r="AH2011" t="str">
            <v/>
          </cell>
        </row>
        <row r="2012">
          <cell r="A2012">
            <v>1998</v>
          </cell>
          <cell r="B2012" t="str">
            <v/>
          </cell>
          <cell r="C2012" t="str">
            <v/>
          </cell>
          <cell r="D2012" t="str">
            <v/>
          </cell>
          <cell r="E2012" t="str">
            <v/>
          </cell>
          <cell r="F2012" t="str">
            <v/>
          </cell>
          <cell r="G2012" t="str">
            <v/>
          </cell>
          <cell r="H2012" t="str">
            <v/>
          </cell>
          <cell r="J2012" t="str">
            <v>X499</v>
          </cell>
          <cell r="K2012" t="str">
            <v/>
          </cell>
          <cell r="M2012" t="str">
            <v/>
          </cell>
          <cell r="N2012" t="str">
            <v/>
          </cell>
          <cell r="O2012" t="str">
            <v/>
          </cell>
          <cell r="P2012" t="str">
            <v/>
          </cell>
          <cell r="Q2012" t="str">
            <v/>
          </cell>
          <cell r="R2012" t="str">
            <v/>
          </cell>
          <cell r="S2012" t="str">
            <v/>
          </cell>
          <cell r="T2012" t="str">
            <v/>
          </cell>
          <cell r="U2012" t="str">
            <v/>
          </cell>
          <cell r="V2012" t="str">
            <v/>
          </cell>
          <cell r="W2012" t="str">
            <v/>
          </cell>
          <cell r="X2012" t="str">
            <v/>
          </cell>
          <cell r="Y2012" t="str">
            <v/>
          </cell>
          <cell r="Z2012" t="str">
            <v/>
          </cell>
          <cell r="AA2012" t="str">
            <v/>
          </cell>
          <cell r="AB2012" t="str">
            <v/>
          </cell>
          <cell r="AC2012" t="str">
            <v/>
          </cell>
          <cell r="AD2012" t="str">
            <v/>
          </cell>
          <cell r="AE2012" t="str">
            <v/>
          </cell>
          <cell r="AF2012" t="str">
            <v/>
          </cell>
          <cell r="AG2012" t="str">
            <v/>
          </cell>
          <cell r="AH2012" t="str">
            <v/>
          </cell>
        </row>
        <row r="2013">
          <cell r="A2013">
            <v>1999</v>
          </cell>
          <cell r="B2013" t="str">
            <v/>
          </cell>
          <cell r="C2013" t="str">
            <v/>
          </cell>
          <cell r="D2013" t="str">
            <v/>
          </cell>
          <cell r="E2013" t="str">
            <v/>
          </cell>
          <cell r="F2013" t="str">
            <v/>
          </cell>
          <cell r="G2013" t="str">
            <v/>
          </cell>
          <cell r="H2013" t="str">
            <v/>
          </cell>
          <cell r="J2013" t="str">
            <v>X500</v>
          </cell>
          <cell r="K2013" t="str">
            <v/>
          </cell>
          <cell r="M2013" t="str">
            <v/>
          </cell>
          <cell r="N2013" t="str">
            <v/>
          </cell>
          <cell r="O2013" t="str">
            <v/>
          </cell>
          <cell r="P2013" t="str">
            <v/>
          </cell>
          <cell r="Q2013" t="str">
            <v/>
          </cell>
          <cell r="R2013" t="str">
            <v/>
          </cell>
          <cell r="S2013" t="str">
            <v/>
          </cell>
          <cell r="T2013" t="str">
            <v/>
          </cell>
          <cell r="U2013" t="str">
            <v/>
          </cell>
          <cell r="V2013" t="str">
            <v/>
          </cell>
          <cell r="W2013" t="str">
            <v/>
          </cell>
          <cell r="X2013" t="str">
            <v/>
          </cell>
          <cell r="Y2013" t="str">
            <v/>
          </cell>
          <cell r="Z2013" t="str">
            <v/>
          </cell>
          <cell r="AA2013" t="str">
            <v/>
          </cell>
          <cell r="AB2013" t="str">
            <v/>
          </cell>
          <cell r="AC2013" t="str">
            <v/>
          </cell>
          <cell r="AD2013" t="str">
            <v/>
          </cell>
          <cell r="AE2013" t="str">
            <v/>
          </cell>
          <cell r="AF2013" t="str">
            <v/>
          </cell>
          <cell r="AG2013" t="str">
            <v/>
          </cell>
          <cell r="AH2013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1">
    <pageSetUpPr fitToPage="1"/>
  </sheetPr>
  <dimension ref="A1:IV46"/>
  <sheetViews>
    <sheetView tabSelected="1" zoomScale="95" zoomScaleNormal="95" workbookViewId="0" topLeftCell="A1">
      <pane xSplit="8" ySplit="6" topLeftCell="I7" activePane="bottomRight" state="frozen"/>
      <selection pane="topLeft" activeCell="A1" sqref="A1"/>
      <selection pane="topRight" activeCell="G1" sqref="G1"/>
      <selection pane="bottomLeft" activeCell="A7" sqref="A7"/>
      <selection pane="bottomRight" activeCell="C11" sqref="C11:D11"/>
    </sheetView>
  </sheetViews>
  <sheetFormatPr defaultColWidth="0" defaultRowHeight="12.75" zeroHeight="1"/>
  <cols>
    <col min="1" max="1" width="3.7109375" style="0" customWidth="1"/>
    <col min="2" max="2" width="7.28125" style="0" customWidth="1"/>
    <col min="3" max="3" width="9.7109375" style="0" customWidth="1"/>
    <col min="4" max="4" width="11.28125" style="0" customWidth="1"/>
    <col min="5" max="5" width="4.140625" style="0" bestFit="1" customWidth="1"/>
    <col min="6" max="6" width="4.57421875" style="0" customWidth="1"/>
    <col min="7" max="7" width="5.140625" style="0" customWidth="1"/>
    <col min="8" max="8" width="5.421875" style="0" customWidth="1"/>
    <col min="9" max="9" width="4.57421875" style="0" customWidth="1"/>
    <col min="10" max="10" width="1.8515625" style="0" customWidth="1"/>
    <col min="11" max="11" width="5.421875" style="0" customWidth="1"/>
    <col min="12" max="12" width="2.140625" style="0" customWidth="1"/>
    <col min="13" max="13" width="5.421875" style="0" customWidth="1"/>
    <col min="14" max="14" width="2.57421875" style="0" customWidth="1"/>
    <col min="15" max="15" width="5.8515625" style="0" bestFit="1" customWidth="1"/>
    <col min="16" max="16" width="2.7109375" style="0" customWidth="1"/>
    <col min="17" max="17" width="5.140625" style="0" customWidth="1"/>
    <col min="18" max="18" width="2.28125" style="0" customWidth="1"/>
    <col min="19" max="19" width="5.00390625" style="0" customWidth="1"/>
    <col min="20" max="20" width="2.421875" style="0" customWidth="1"/>
    <col min="21" max="21" width="4.8515625" style="0" customWidth="1"/>
    <col min="22" max="22" width="2.28125" style="0" customWidth="1"/>
    <col min="23" max="23" width="5.8515625" style="0" bestFit="1" customWidth="1"/>
    <col min="24" max="24" width="2.8515625" style="0" customWidth="1"/>
    <col min="25" max="25" width="6.00390625" style="0" customWidth="1"/>
    <col min="26" max="26" width="7.140625" style="0" bestFit="1" customWidth="1"/>
    <col min="27" max="27" width="7.8515625" style="0" customWidth="1"/>
    <col min="28" max="43" width="3.140625" style="0" customWidth="1"/>
    <col min="44" max="44" width="2.140625" style="0" customWidth="1"/>
    <col min="45" max="45" width="38.57421875" style="0" hidden="1" customWidth="1"/>
    <col min="46" max="250" width="15.8515625" style="0" hidden="1" customWidth="1"/>
    <col min="251" max="251" width="15.140625" style="0" hidden="1" customWidth="1"/>
  </cols>
  <sheetData>
    <row r="1" spans="1:241" ht="12.75">
      <c r="A1" s="1"/>
      <c r="B1" s="2"/>
      <c r="C1" s="3" t="str">
        <f>VLOOKUP(61,texte,$AR$1)</f>
        <v>ÖGV</v>
      </c>
      <c r="D1" s="4" t="str">
        <f>VLOOKUP(58,texte,$AR$1)</f>
        <v>Konkurrenz:</v>
      </c>
      <c r="E1" s="5"/>
      <c r="F1" s="5"/>
      <c r="G1" s="6" t="str">
        <f>'[1]Wiegeliste'!D3</f>
        <v>Wiener Akademische Meisterschaft</v>
      </c>
      <c r="H1" s="7"/>
      <c r="I1" s="7"/>
      <c r="J1" s="7"/>
      <c r="K1" s="7"/>
      <c r="L1" s="7"/>
      <c r="M1" s="7"/>
      <c r="N1" s="7"/>
      <c r="O1" s="7"/>
      <c r="P1" s="7"/>
      <c r="Q1" s="4" t="str">
        <f>VLOOKUP(57,texte,$AR$1)</f>
        <v>Datum:</v>
      </c>
      <c r="R1" s="4"/>
      <c r="S1" s="8">
        <f>'[1]Wiegeliste'!D4</f>
        <v>42715</v>
      </c>
      <c r="T1" s="8"/>
      <c r="U1" s="8"/>
      <c r="V1" s="9"/>
      <c r="W1" s="9"/>
      <c r="X1" s="10"/>
      <c r="Y1" s="9"/>
      <c r="Z1" s="9"/>
      <c r="AA1" s="9"/>
      <c r="AB1" s="11"/>
      <c r="AC1" s="11"/>
      <c r="AD1" s="11"/>
      <c r="AE1" s="11"/>
      <c r="AF1" s="11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3">
        <f>'[1]Einstellung'!W29</f>
        <v>2</v>
      </c>
      <c r="AU1" t="str">
        <f>VLOOKUP("ZK",'[1]Einstellung'!$E$33:$J$37,4)</f>
        <v>J</v>
      </c>
      <c r="AZ1">
        <v>1000000</v>
      </c>
      <c r="BQ1" s="14" t="s">
        <v>0</v>
      </c>
      <c r="BR1" t="str">
        <f>IF(BS4="","N",VLOOKUP(BS4,'[1]Einstellung'!$E$33:$J$37,4,FALSE))</f>
        <v>J</v>
      </c>
      <c r="BT1">
        <v>1000000000000</v>
      </c>
      <c r="CD1" s="14" t="s">
        <v>0</v>
      </c>
      <c r="CE1" t="str">
        <f>IF(CF4="","N",VLOOKUP(CF4,'[1]Einstellung'!$E$33:$J$37,4,FALSE))</f>
        <v>J</v>
      </c>
      <c r="CG1">
        <v>1000000000000</v>
      </c>
      <c r="CQ1" s="14" t="s">
        <v>0</v>
      </c>
      <c r="CR1" t="str">
        <f>IF(CS4="","N",VLOOKUP(CS4,'[1]Einstellung'!$E$33:$J$37,4,FALSE))</f>
        <v>N</v>
      </c>
      <c r="CT1">
        <v>1000000000000</v>
      </c>
      <c r="DD1" s="14" t="s">
        <v>0</v>
      </c>
      <c r="DE1" t="str">
        <f>IF(DF4="","N",VLOOKUP(DF4,'[1]Einstellung'!$E$33:$J$37,4,FALSE))</f>
        <v>N</v>
      </c>
      <c r="DG1">
        <v>1000000000000</v>
      </c>
      <c r="DQ1" s="14" t="s">
        <v>0</v>
      </c>
      <c r="DR1" t="str">
        <f>IF(DS4="","N",VLOOKUP(DS4,'[1]Einstellung'!$E$33:$J$37,4,FALSE))</f>
        <v>N</v>
      </c>
      <c r="DT1">
        <v>1000000000000</v>
      </c>
      <c r="ED1" s="14" t="s">
        <v>0</v>
      </c>
      <c r="EE1" t="str">
        <f>IF(EF4="","N",VLOOKUP(EF4,'[1]Einstellung'!$E$33:$J$37,4,FALSE))</f>
        <v>N</v>
      </c>
      <c r="EG1">
        <v>1000000000000</v>
      </c>
      <c r="EQ1" s="14" t="s">
        <v>0</v>
      </c>
      <c r="ER1" t="str">
        <f>IF(ES4="","N",VLOOKUP(ES4,'[1]Einstellung'!$E$33:$J$37,4,FALSE))</f>
        <v>N</v>
      </c>
      <c r="ET1">
        <v>1000000000000</v>
      </c>
      <c r="FD1" s="14" t="s">
        <v>0</v>
      </c>
      <c r="FE1" t="str">
        <f>IF(FF4="","N",VLOOKUP(FF4,'[1]Einstellung'!$E$33:$J$37,4,FALSE))</f>
        <v>N</v>
      </c>
      <c r="FG1">
        <v>1000000000000</v>
      </c>
      <c r="FQ1" s="14" t="s">
        <v>0</v>
      </c>
      <c r="FR1" t="str">
        <f>IF(FS4="","N",VLOOKUP(FS4,'[1]Einstellung'!$E$33:$J$37,4,FALSE))</f>
        <v>N</v>
      </c>
      <c r="FT1">
        <v>1000000000000</v>
      </c>
      <c r="GD1" s="14" t="s">
        <v>0</v>
      </c>
      <c r="GE1" t="str">
        <f>IF(GF4="","N",VLOOKUP(GF4,'[1]Einstellung'!$E$33:$J$37,4,FALSE))</f>
        <v>N</v>
      </c>
      <c r="GG1">
        <v>1000000000000</v>
      </c>
      <c r="GQ1" s="14" t="s">
        <v>0</v>
      </c>
      <c r="GR1" t="str">
        <f>IF(GS4="","N",VLOOKUP(GS4,'[1]Einstellung'!$E$33:$J$37,4,FALSE))</f>
        <v>N</v>
      </c>
      <c r="GT1">
        <v>1000000000000</v>
      </c>
      <c r="HD1" s="14" t="s">
        <v>0</v>
      </c>
      <c r="HE1" t="str">
        <f>IF(HF4="","N",VLOOKUP(HF4,'[1]Einstellung'!$E$33:$J$37,4,FALSE))</f>
        <v>N</v>
      </c>
      <c r="HG1">
        <v>1000000000000</v>
      </c>
      <c r="HQ1" s="14" t="s">
        <v>0</v>
      </c>
      <c r="HR1" t="str">
        <f>IF(HS4="","N",VLOOKUP(HS4,'[1]Einstellung'!$E$33:$J$37,4,FALSE))</f>
        <v>N</v>
      </c>
      <c r="HT1">
        <v>1000000000000</v>
      </c>
      <c r="ID1" s="14" t="s">
        <v>0</v>
      </c>
      <c r="IE1" t="str">
        <f>IF(IF4="","N",VLOOKUP(IF4,'[1]Einstellung'!$E$33:$J$37,4,FALSE))</f>
        <v>N</v>
      </c>
      <c r="IG1">
        <v>1000000000000</v>
      </c>
    </row>
    <row r="2" spans="1:241" ht="18">
      <c r="A2" s="1"/>
      <c r="B2" s="2"/>
      <c r="C2" s="3"/>
      <c r="D2" s="15"/>
      <c r="E2" s="9"/>
      <c r="F2" s="16"/>
      <c r="G2" s="17"/>
      <c r="H2" s="17"/>
      <c r="I2" s="17"/>
      <c r="J2" s="17"/>
      <c r="K2" s="17"/>
      <c r="L2" s="17"/>
      <c r="M2" s="17"/>
      <c r="N2" s="17"/>
      <c r="O2" s="17"/>
      <c r="P2" s="17"/>
      <c r="Q2" s="4" t="str">
        <f>VLOOKUP(59,texte,$AR$1)</f>
        <v>Beginn:</v>
      </c>
      <c r="R2" s="4"/>
      <c r="S2" s="18">
        <f>'[1]Wiegeliste'!D6</f>
        <v>0.5833333333333334</v>
      </c>
      <c r="T2" s="19"/>
      <c r="U2" s="19"/>
      <c r="V2" s="9"/>
      <c r="W2" s="9"/>
      <c r="X2" s="10"/>
      <c r="Y2" s="20"/>
      <c r="Z2" s="20"/>
      <c r="AA2" s="21"/>
      <c r="AB2" s="21"/>
      <c r="AC2" s="21"/>
      <c r="AD2" s="21"/>
      <c r="AE2" s="21"/>
      <c r="AF2" s="21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Z2">
        <v>1000</v>
      </c>
      <c r="BT2">
        <v>1000000000</v>
      </c>
      <c r="CG2">
        <v>1000000000</v>
      </c>
      <c r="CT2">
        <v>1000000000</v>
      </c>
      <c r="DG2">
        <v>1000000000</v>
      </c>
      <c r="DT2">
        <v>1000000000</v>
      </c>
      <c r="EG2">
        <v>1000000000</v>
      </c>
      <c r="ET2">
        <v>1000000000</v>
      </c>
      <c r="FG2">
        <v>1000000000</v>
      </c>
      <c r="FT2">
        <v>1000000000</v>
      </c>
      <c r="GG2">
        <v>1000000000</v>
      </c>
      <c r="GT2">
        <v>1000000000</v>
      </c>
      <c r="HG2">
        <v>1000000000</v>
      </c>
      <c r="HT2">
        <v>1000000000</v>
      </c>
      <c r="IG2">
        <v>1000000000</v>
      </c>
    </row>
    <row r="3" spans="1:241" ht="12.75">
      <c r="A3" s="1"/>
      <c r="B3" s="2"/>
      <c r="C3" s="3"/>
      <c r="D3" s="4" t="str">
        <f>VLOOKUP(62,texte,$AR$1)</f>
        <v>Austragungsort:</v>
      </c>
      <c r="E3" s="5"/>
      <c r="F3" s="5"/>
      <c r="G3" s="6" t="str">
        <f>'[1]Wiegeliste'!D5</f>
        <v>FAC Gitti-City, Stockerau</v>
      </c>
      <c r="H3" s="7"/>
      <c r="I3" s="7"/>
      <c r="J3" s="7"/>
      <c r="K3" s="7"/>
      <c r="L3" s="7"/>
      <c r="M3" s="7"/>
      <c r="N3" s="7"/>
      <c r="O3" s="7"/>
      <c r="P3" s="7"/>
      <c r="Q3" s="4" t="str">
        <f>VLOOKUP(60,texte,$AR$1)</f>
        <v>Ende:</v>
      </c>
      <c r="R3" s="4"/>
      <c r="S3" s="18">
        <f>'[1]Wiegeliste'!E6</f>
        <v>0.8333333333333334</v>
      </c>
      <c r="T3" s="19"/>
      <c r="U3" s="19"/>
      <c r="V3" s="9"/>
      <c r="W3" s="9"/>
      <c r="X3" s="10"/>
      <c r="Y3" s="20"/>
      <c r="Z3" s="20"/>
      <c r="AA3" s="21"/>
      <c r="AB3" s="21"/>
      <c r="AC3" s="21"/>
      <c r="AD3" s="21"/>
      <c r="AE3" s="21"/>
      <c r="AF3" s="21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BR3" t="s">
        <v>1</v>
      </c>
      <c r="BS3" t="str">
        <f>'[1]Einstellung'!J11</f>
        <v>Gruppe</v>
      </c>
      <c r="BT3">
        <v>100</v>
      </c>
      <c r="CE3" t="s">
        <v>1</v>
      </c>
      <c r="CF3" t="str">
        <f>'[1]Einstellung'!J12</f>
        <v>Gruppe</v>
      </c>
      <c r="CG3">
        <v>100</v>
      </c>
      <c r="CR3" t="s">
        <v>1</v>
      </c>
      <c r="CS3">
        <f>'[1]Einstellung'!J13</f>
      </c>
      <c r="CT3">
        <v>100</v>
      </c>
      <c r="DE3" t="s">
        <v>1</v>
      </c>
      <c r="DF3">
        <f>'[1]Einstellung'!J14</f>
      </c>
      <c r="DG3">
        <v>100</v>
      </c>
      <c r="DR3" t="s">
        <v>1</v>
      </c>
      <c r="DS3">
        <f>'[1]Einstellung'!J15</f>
      </c>
      <c r="DT3">
        <v>100</v>
      </c>
      <c r="EE3" t="s">
        <v>1</v>
      </c>
      <c r="EF3">
        <f>'[1]Einstellung'!J16</f>
      </c>
      <c r="EG3">
        <v>100</v>
      </c>
      <c r="ER3" t="s">
        <v>1</v>
      </c>
      <c r="ES3">
        <f>'[1]Einstellung'!J17</f>
      </c>
      <c r="ET3">
        <v>100</v>
      </c>
      <c r="FE3" t="s">
        <v>1</v>
      </c>
      <c r="FF3">
        <f>'[1]Einstellung'!J18</f>
      </c>
      <c r="FG3">
        <v>100</v>
      </c>
      <c r="FR3" t="s">
        <v>1</v>
      </c>
      <c r="FS3">
        <f>'[1]Einstellung'!J19</f>
      </c>
      <c r="FT3">
        <v>100</v>
      </c>
      <c r="GE3" t="s">
        <v>1</v>
      </c>
      <c r="GF3">
        <f>'[1]Einstellung'!J20</f>
      </c>
      <c r="GG3">
        <v>100</v>
      </c>
      <c r="GR3" t="s">
        <v>1</v>
      </c>
      <c r="GS3">
        <f>'[1]Einstellung'!J21</f>
      </c>
      <c r="GT3">
        <v>100</v>
      </c>
      <c r="HE3" t="s">
        <v>1</v>
      </c>
      <c r="HF3">
        <f>'[1]Einstellung'!J22</f>
      </c>
      <c r="HG3">
        <v>100</v>
      </c>
      <c r="HR3" t="s">
        <v>1</v>
      </c>
      <c r="HS3">
        <f>'[1]Einstellung'!J23</f>
      </c>
      <c r="HT3">
        <v>100</v>
      </c>
      <c r="IE3" t="s">
        <v>1</v>
      </c>
      <c r="IF3">
        <f>'[1]Einstellung'!J24</f>
      </c>
      <c r="IG3">
        <v>100</v>
      </c>
    </row>
    <row r="4" spans="1:240" ht="13.5" thickBo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10"/>
      <c r="Q4" s="9"/>
      <c r="R4" s="9"/>
      <c r="S4" s="9"/>
      <c r="T4" s="9"/>
      <c r="U4" s="9"/>
      <c r="V4" s="9"/>
      <c r="W4" s="9"/>
      <c r="X4" s="10"/>
      <c r="Y4" s="9"/>
      <c r="Z4" s="9"/>
      <c r="AA4" s="9"/>
      <c r="AB4" s="11"/>
      <c r="AC4" s="11"/>
      <c r="AD4" s="11"/>
      <c r="AE4" s="11"/>
      <c r="AF4" s="11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BR4" t="s">
        <v>2</v>
      </c>
      <c r="BS4" t="str">
        <f>'[1]Einstellung'!H11</f>
        <v>SP</v>
      </c>
      <c r="CE4" t="s">
        <v>2</v>
      </c>
      <c r="CF4" t="str">
        <f>'[1]Einstellung'!H12</f>
        <v>SP</v>
      </c>
      <c r="CR4" t="s">
        <v>2</v>
      </c>
      <c r="CS4">
        <f>'[1]Einstellung'!H13</f>
      </c>
      <c r="DE4" t="s">
        <v>2</v>
      </c>
      <c r="DF4">
        <f>'[1]Einstellung'!H14</f>
      </c>
      <c r="DR4" t="s">
        <v>2</v>
      </c>
      <c r="DS4">
        <f>'[1]Einstellung'!H15</f>
      </c>
      <c r="EE4" t="s">
        <v>2</v>
      </c>
      <c r="EF4">
        <f>'[1]Einstellung'!H16</f>
      </c>
      <c r="ER4" t="s">
        <v>2</v>
      </c>
      <c r="ES4">
        <f>'[1]Einstellung'!H17</f>
      </c>
      <c r="FE4" t="s">
        <v>2</v>
      </c>
      <c r="FF4">
        <f>'[1]Einstellung'!H18</f>
      </c>
      <c r="FR4" t="s">
        <v>2</v>
      </c>
      <c r="FS4">
        <f>'[1]Einstellung'!H19</f>
      </c>
      <c r="GE4" t="s">
        <v>2</v>
      </c>
      <c r="GF4">
        <f>'[1]Einstellung'!H20</f>
      </c>
      <c r="GR4" t="s">
        <v>2</v>
      </c>
      <c r="GS4">
        <f>'[1]Einstellung'!H21</f>
      </c>
      <c r="HE4" t="s">
        <v>2</v>
      </c>
      <c r="HF4">
        <f>'[1]Einstellung'!H22</f>
      </c>
      <c r="HR4" t="s">
        <v>2</v>
      </c>
      <c r="HS4">
        <f>'[1]Einstellung'!H23</f>
      </c>
      <c r="IE4" t="s">
        <v>2</v>
      </c>
      <c r="IF4">
        <f>'[1]Einstellung'!H24</f>
      </c>
    </row>
    <row r="5" spans="1:240" ht="13.5" thickBot="1">
      <c r="A5" s="22" t="str">
        <f>VLOOKUP(40,texte,$AR$1)</f>
        <v>Nr.</v>
      </c>
      <c r="B5" s="22" t="str">
        <f>VLOOKUP(41,texte,$AR$1)</f>
        <v>Kat.</v>
      </c>
      <c r="C5" s="23" t="str">
        <f>VLOOKUP(6,texte,$AR$1)</f>
        <v>Name</v>
      </c>
      <c r="D5" s="24"/>
      <c r="E5" s="25" t="str">
        <f>IF('[1]Einstellung'!$S$28="V",VLOOKUP(20,texte,$AR$1),IF('[1]Einstellung'!$S$28="N",VLOOKUP(23,texte,$AR$1),VLOOKUP(20,texte,$AR$1)))</f>
        <v>Verein</v>
      </c>
      <c r="F5" s="26" t="str">
        <f>VLOOKUP(46,texte,$AR$1)</f>
        <v>Geb.</v>
      </c>
      <c r="G5" s="26" t="str">
        <f>VLOOKUP(51,texte,$AR$1)</f>
        <v>Paß</v>
      </c>
      <c r="H5" s="26" t="str">
        <f>VLOOKUP(44,texte,$AR$1)</f>
        <v>Körper</v>
      </c>
      <c r="I5" s="27" t="str">
        <f>VLOOKUP(42,texte,$AR$1)</f>
        <v>R e i ß e n</v>
      </c>
      <c r="J5" s="28"/>
      <c r="K5" s="28"/>
      <c r="L5" s="28"/>
      <c r="M5" s="28"/>
      <c r="N5" s="28"/>
      <c r="O5" s="28"/>
      <c r="P5" s="29"/>
      <c r="Q5" s="27" t="str">
        <f>VLOOKUP(43,texte,$AR$1)</f>
        <v>S t o ß e n</v>
      </c>
      <c r="R5" s="28"/>
      <c r="S5" s="28"/>
      <c r="T5" s="28"/>
      <c r="U5" s="28"/>
      <c r="V5" s="28"/>
      <c r="W5" s="28"/>
      <c r="X5" s="29"/>
      <c r="Y5" s="26" t="str">
        <f>VLOOKUP(11,texte,$AR$1)</f>
        <v>Zw.K.</v>
      </c>
      <c r="Z5" s="26" t="str">
        <f>VLOOKUP(48,texte,$AR$1)</f>
        <v>Sinclair</v>
      </c>
      <c r="AA5" s="30" t="str">
        <f>VLOOKUP(49,texte,$AR$1)</f>
        <v>Melzer</v>
      </c>
      <c r="AB5" s="31" t="str">
        <f>VLOOKUP(50,texte,$AR$1)</f>
        <v>Platzierung</v>
      </c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3"/>
      <c r="BR5" t="s">
        <v>3</v>
      </c>
      <c r="BS5">
        <f>'[1]Einstellung'!E11</f>
        <v>1</v>
      </c>
      <c r="BT5">
        <f>((IF($BS$3="Gruppe",BR7,1)))</f>
        <v>0</v>
      </c>
      <c r="CE5" t="s">
        <v>3</v>
      </c>
      <c r="CF5">
        <f>'[1]Einstellung'!E12</f>
        <v>2</v>
      </c>
      <c r="CR5" t="s">
        <v>3</v>
      </c>
      <c r="CS5">
        <f>'[1]Einstellung'!E13</f>
        <v>3</v>
      </c>
      <c r="DE5" t="s">
        <v>3</v>
      </c>
      <c r="DF5">
        <f>'[1]Einstellung'!E14</f>
        <v>4</v>
      </c>
      <c r="DR5" t="s">
        <v>3</v>
      </c>
      <c r="DS5">
        <f>'[1]Einstellung'!E15</f>
        <v>5</v>
      </c>
      <c r="EE5" t="s">
        <v>3</v>
      </c>
      <c r="EF5">
        <f>'[1]Einstellung'!E16</f>
        <v>6</v>
      </c>
      <c r="ER5" t="s">
        <v>3</v>
      </c>
      <c r="ES5">
        <f>'[1]Einstellung'!E17</f>
        <v>7</v>
      </c>
      <c r="FE5" t="s">
        <v>3</v>
      </c>
      <c r="FF5">
        <f>'[1]Einstellung'!E18</f>
        <v>8</v>
      </c>
      <c r="FR5" t="s">
        <v>3</v>
      </c>
      <c r="FS5">
        <f>'[1]Einstellung'!E19</f>
        <v>9</v>
      </c>
      <c r="GE5" t="s">
        <v>3</v>
      </c>
      <c r="GF5">
        <f>'[1]Einstellung'!E20</f>
        <v>10</v>
      </c>
      <c r="GR5" t="s">
        <v>3</v>
      </c>
      <c r="GS5">
        <f>'[1]Einstellung'!E21</f>
        <v>11</v>
      </c>
      <c r="HE5" t="s">
        <v>3</v>
      </c>
      <c r="HF5">
        <f>'[1]Einstellung'!E22</f>
        <v>12</v>
      </c>
      <c r="HR5" t="s">
        <v>3</v>
      </c>
      <c r="HS5">
        <f>'[1]Einstellung'!E23</f>
        <v>13</v>
      </c>
      <c r="IE5" t="s">
        <v>3</v>
      </c>
      <c r="IF5">
        <f>'[1]Einstellung'!E24</f>
        <v>14</v>
      </c>
    </row>
    <row r="6" spans="1:249" ht="85.5" customHeight="1" thickBot="1">
      <c r="A6" s="34"/>
      <c r="B6" s="35"/>
      <c r="C6" s="36"/>
      <c r="D6" s="37"/>
      <c r="E6" s="38"/>
      <c r="F6" s="39" t="str">
        <f>VLOOKUP(47,texte,$AR$1)</f>
        <v>Jahr</v>
      </c>
      <c r="G6" s="39" t="str">
        <f>VLOOKUP(40,texte,$AR$1)</f>
        <v>Nr.</v>
      </c>
      <c r="H6" s="39" t="str">
        <f>VLOOKUP(45,texte,$AR$1)</f>
        <v>Gewicht</v>
      </c>
      <c r="I6" s="40" t="s">
        <v>4</v>
      </c>
      <c r="J6" s="41"/>
      <c r="K6" s="42" t="s">
        <v>5</v>
      </c>
      <c r="L6" s="41"/>
      <c r="M6" s="42" t="s">
        <v>6</v>
      </c>
      <c r="N6" s="41"/>
      <c r="O6" s="43" t="s">
        <v>7</v>
      </c>
      <c r="P6" s="44" t="s">
        <v>8</v>
      </c>
      <c r="Q6" s="40" t="s">
        <v>4</v>
      </c>
      <c r="R6" s="41"/>
      <c r="S6" s="42" t="s">
        <v>5</v>
      </c>
      <c r="T6" s="41"/>
      <c r="U6" s="42" t="s">
        <v>6</v>
      </c>
      <c r="V6" s="41"/>
      <c r="W6" s="43" t="s">
        <v>7</v>
      </c>
      <c r="X6" s="44" t="s">
        <v>8</v>
      </c>
      <c r="Y6" s="39"/>
      <c r="Z6" s="39" t="str">
        <f>VLOOKUP(12,texte,$AR$1)</f>
        <v>Punkte</v>
      </c>
      <c r="AA6" s="39" t="str">
        <f>VLOOKUP(12,texte,$AR$1)</f>
        <v>Punkte</v>
      </c>
      <c r="AB6" s="45" t="str">
        <f>'[1]Einstellung'!L32</f>
        <v>Sinclair Damen</v>
      </c>
      <c r="AC6" s="45" t="str">
        <f>'[1]Einstellung'!M32</f>
        <v>Sinclair Herren</v>
      </c>
      <c r="AD6" s="45">
        <f>'[1]Einstellung'!N32</f>
      </c>
      <c r="AE6" s="45">
        <f>'[1]Einstellung'!O32</f>
      </c>
      <c r="AF6" s="45">
        <f>'[1]Einstellung'!P32</f>
      </c>
      <c r="AG6" s="45">
        <f>'[1]Einstellung'!Q32</f>
      </c>
      <c r="AH6" s="45">
        <f>'[1]Einstellung'!R32</f>
      </c>
      <c r="AI6" s="45">
        <f>'[1]Einstellung'!S32</f>
      </c>
      <c r="AJ6" s="45">
        <f>'[1]Einstellung'!T32</f>
      </c>
      <c r="AK6" s="45">
        <f>'[1]Einstellung'!U32</f>
      </c>
      <c r="AL6" s="45">
        <f>'[1]Einstellung'!V32</f>
      </c>
      <c r="AM6" s="45">
        <f>'[1]Einstellung'!W32</f>
      </c>
      <c r="AN6" s="45">
        <f>'[1]Einstellung'!X32</f>
      </c>
      <c r="AO6" s="45">
        <f>'[1]Einstellung'!Y32</f>
      </c>
      <c r="AP6" s="45" t="str">
        <f>VLOOKUP(52,texte,$AR$1)</f>
        <v>Sinclair Gesamt</v>
      </c>
      <c r="AQ6" s="45" t="str">
        <f>VLOOKUP(53,texte,$AR$1)</f>
        <v>Melzer Gesamt</v>
      </c>
      <c r="AU6" t="s">
        <v>9</v>
      </c>
      <c r="AV6" t="s">
        <v>10</v>
      </c>
      <c r="AZ6" t="s">
        <v>11</v>
      </c>
      <c r="BF6" t="s">
        <v>11</v>
      </c>
      <c r="BH6" t="s">
        <v>12</v>
      </c>
      <c r="BQ6" t="str">
        <f>BS4</f>
        <v>SP</v>
      </c>
      <c r="BR6" t="s">
        <v>13</v>
      </c>
      <c r="BS6" t="str">
        <f>AB6</f>
        <v>Sinclair Damen</v>
      </c>
      <c r="BT6" t="s">
        <v>14</v>
      </c>
      <c r="BU6" t="s">
        <v>15</v>
      </c>
      <c r="BV6" t="s">
        <v>16</v>
      </c>
      <c r="BW6" t="s">
        <v>17</v>
      </c>
      <c r="BX6" t="s">
        <v>18</v>
      </c>
      <c r="BY6" t="s">
        <v>14</v>
      </c>
      <c r="BZ6" t="s">
        <v>19</v>
      </c>
      <c r="CA6" t="s">
        <v>17</v>
      </c>
      <c r="CB6" t="s">
        <v>18</v>
      </c>
      <c r="CD6" t="str">
        <f>CF4</f>
        <v>SP</v>
      </c>
      <c r="CE6" t="s">
        <v>13</v>
      </c>
      <c r="CF6" s="46" t="str">
        <f>AC6</f>
        <v>Sinclair Herren</v>
      </c>
      <c r="CG6" t="s">
        <v>14</v>
      </c>
      <c r="CH6" t="s">
        <v>15</v>
      </c>
      <c r="CI6" t="s">
        <v>16</v>
      </c>
      <c r="CJ6" t="s">
        <v>17</v>
      </c>
      <c r="CK6" t="s">
        <v>18</v>
      </c>
      <c r="CL6" t="s">
        <v>14</v>
      </c>
      <c r="CM6" t="s">
        <v>19</v>
      </c>
      <c r="CN6" t="s">
        <v>17</v>
      </c>
      <c r="CO6" t="s">
        <v>18</v>
      </c>
      <c r="CQ6">
        <f>CS4</f>
      </c>
      <c r="CR6" t="s">
        <v>13</v>
      </c>
      <c r="CS6" s="46">
        <f>AD6</f>
      </c>
      <c r="CT6" t="s">
        <v>14</v>
      </c>
      <c r="CU6" t="s">
        <v>15</v>
      </c>
      <c r="CV6" t="s">
        <v>16</v>
      </c>
      <c r="CW6" t="s">
        <v>17</v>
      </c>
      <c r="CX6" t="s">
        <v>18</v>
      </c>
      <c r="CY6" t="s">
        <v>14</v>
      </c>
      <c r="CZ6" t="s">
        <v>19</v>
      </c>
      <c r="DA6" t="s">
        <v>17</v>
      </c>
      <c r="DB6" t="s">
        <v>18</v>
      </c>
      <c r="DD6">
        <f>DF4</f>
      </c>
      <c r="DE6" t="s">
        <v>13</v>
      </c>
      <c r="DF6" s="46">
        <f>AE6</f>
      </c>
      <c r="DG6" t="s">
        <v>14</v>
      </c>
      <c r="DH6" t="s">
        <v>15</v>
      </c>
      <c r="DI6" t="s">
        <v>16</v>
      </c>
      <c r="DJ6" t="s">
        <v>17</v>
      </c>
      <c r="DK6" t="s">
        <v>18</v>
      </c>
      <c r="DL6" t="s">
        <v>14</v>
      </c>
      <c r="DM6" t="s">
        <v>19</v>
      </c>
      <c r="DN6" t="s">
        <v>17</v>
      </c>
      <c r="DO6" t="s">
        <v>18</v>
      </c>
      <c r="DQ6">
        <f>DS4</f>
      </c>
      <c r="DR6" t="s">
        <v>13</v>
      </c>
      <c r="DS6" s="46">
        <f>AF6</f>
      </c>
      <c r="DT6" t="s">
        <v>14</v>
      </c>
      <c r="DU6" t="s">
        <v>15</v>
      </c>
      <c r="DV6" t="s">
        <v>16</v>
      </c>
      <c r="DW6" t="s">
        <v>17</v>
      </c>
      <c r="DX6" t="s">
        <v>18</v>
      </c>
      <c r="DY6" t="s">
        <v>14</v>
      </c>
      <c r="DZ6" t="s">
        <v>19</v>
      </c>
      <c r="EA6" t="s">
        <v>17</v>
      </c>
      <c r="EB6" t="s">
        <v>18</v>
      </c>
      <c r="ED6">
        <f>EF4</f>
      </c>
      <c r="EE6" t="s">
        <v>13</v>
      </c>
      <c r="EF6" s="46">
        <f>AG6</f>
      </c>
      <c r="EG6" t="s">
        <v>14</v>
      </c>
      <c r="EH6" t="s">
        <v>15</v>
      </c>
      <c r="EI6" t="s">
        <v>16</v>
      </c>
      <c r="EJ6" t="s">
        <v>17</v>
      </c>
      <c r="EK6" t="s">
        <v>18</v>
      </c>
      <c r="EL6" t="s">
        <v>14</v>
      </c>
      <c r="EM6" t="s">
        <v>19</v>
      </c>
      <c r="EN6" t="s">
        <v>17</v>
      </c>
      <c r="EO6" t="s">
        <v>18</v>
      </c>
      <c r="EQ6">
        <f>ES4</f>
      </c>
      <c r="ER6" t="s">
        <v>13</v>
      </c>
      <c r="ES6" s="46">
        <f>AH6</f>
      </c>
      <c r="ET6" t="s">
        <v>14</v>
      </c>
      <c r="EU6" t="s">
        <v>15</v>
      </c>
      <c r="EV6" t="s">
        <v>16</v>
      </c>
      <c r="EW6" t="s">
        <v>17</v>
      </c>
      <c r="EX6" t="s">
        <v>18</v>
      </c>
      <c r="EY6" t="s">
        <v>14</v>
      </c>
      <c r="EZ6" t="s">
        <v>19</v>
      </c>
      <c r="FA6" t="s">
        <v>17</v>
      </c>
      <c r="FB6" t="s">
        <v>18</v>
      </c>
      <c r="FD6">
        <f>FF4</f>
      </c>
      <c r="FE6" t="s">
        <v>13</v>
      </c>
      <c r="FF6" s="46">
        <f>AI6</f>
      </c>
      <c r="FG6" t="s">
        <v>14</v>
      </c>
      <c r="FH6" t="s">
        <v>15</v>
      </c>
      <c r="FI6" t="s">
        <v>16</v>
      </c>
      <c r="FJ6" t="s">
        <v>17</v>
      </c>
      <c r="FK6" t="s">
        <v>18</v>
      </c>
      <c r="FL6" t="s">
        <v>14</v>
      </c>
      <c r="FM6" t="s">
        <v>19</v>
      </c>
      <c r="FN6" t="s">
        <v>17</v>
      </c>
      <c r="FO6" t="s">
        <v>18</v>
      </c>
      <c r="FQ6">
        <f>FS4</f>
      </c>
      <c r="FR6" t="s">
        <v>13</v>
      </c>
      <c r="FS6" s="46">
        <f>AJ6</f>
      </c>
      <c r="FT6" t="s">
        <v>14</v>
      </c>
      <c r="FU6" t="s">
        <v>15</v>
      </c>
      <c r="FV6" t="s">
        <v>16</v>
      </c>
      <c r="FW6" t="s">
        <v>17</v>
      </c>
      <c r="FX6" t="s">
        <v>18</v>
      </c>
      <c r="FY6" t="s">
        <v>14</v>
      </c>
      <c r="FZ6" t="s">
        <v>19</v>
      </c>
      <c r="GA6" t="s">
        <v>17</v>
      </c>
      <c r="GB6" t="s">
        <v>18</v>
      </c>
      <c r="GD6">
        <f>GF4</f>
      </c>
      <c r="GE6" t="s">
        <v>13</v>
      </c>
      <c r="GF6" s="46">
        <f>AK6</f>
      </c>
      <c r="GG6" t="s">
        <v>14</v>
      </c>
      <c r="GH6" t="s">
        <v>15</v>
      </c>
      <c r="GI6" t="s">
        <v>16</v>
      </c>
      <c r="GJ6" t="s">
        <v>17</v>
      </c>
      <c r="GK6" t="s">
        <v>18</v>
      </c>
      <c r="GL6" t="s">
        <v>14</v>
      </c>
      <c r="GM6" t="s">
        <v>19</v>
      </c>
      <c r="GN6" t="s">
        <v>17</v>
      </c>
      <c r="GO6" t="s">
        <v>18</v>
      </c>
      <c r="GQ6">
        <f>GS4</f>
      </c>
      <c r="GR6" t="s">
        <v>13</v>
      </c>
      <c r="GS6" s="46">
        <f>AL6</f>
      </c>
      <c r="GT6" t="s">
        <v>14</v>
      </c>
      <c r="GU6" t="s">
        <v>15</v>
      </c>
      <c r="GV6" t="s">
        <v>16</v>
      </c>
      <c r="GW6" t="s">
        <v>17</v>
      </c>
      <c r="GX6" t="s">
        <v>18</v>
      </c>
      <c r="GY6" t="s">
        <v>14</v>
      </c>
      <c r="GZ6" t="s">
        <v>19</v>
      </c>
      <c r="HA6" t="s">
        <v>17</v>
      </c>
      <c r="HB6" t="s">
        <v>18</v>
      </c>
      <c r="HD6">
        <f>HF4</f>
      </c>
      <c r="HE6" t="s">
        <v>13</v>
      </c>
      <c r="HF6" s="46">
        <f>AM6</f>
      </c>
      <c r="HG6" t="s">
        <v>14</v>
      </c>
      <c r="HH6" t="s">
        <v>15</v>
      </c>
      <c r="HI6" t="s">
        <v>16</v>
      </c>
      <c r="HJ6" t="s">
        <v>17</v>
      </c>
      <c r="HK6" t="s">
        <v>18</v>
      </c>
      <c r="HL6" t="s">
        <v>14</v>
      </c>
      <c r="HM6" t="s">
        <v>19</v>
      </c>
      <c r="HN6" t="s">
        <v>17</v>
      </c>
      <c r="HO6" t="s">
        <v>18</v>
      </c>
      <c r="HQ6">
        <f>HS4</f>
      </c>
      <c r="HR6" t="s">
        <v>13</v>
      </c>
      <c r="HS6" s="46">
        <f>AN6</f>
      </c>
      <c r="HT6" t="s">
        <v>14</v>
      </c>
      <c r="HU6" t="s">
        <v>15</v>
      </c>
      <c r="HV6" t="s">
        <v>16</v>
      </c>
      <c r="HW6" t="s">
        <v>17</v>
      </c>
      <c r="HX6" t="s">
        <v>18</v>
      </c>
      <c r="HY6" t="s">
        <v>14</v>
      </c>
      <c r="HZ6" t="s">
        <v>19</v>
      </c>
      <c r="IA6" t="s">
        <v>17</v>
      </c>
      <c r="IB6" t="s">
        <v>18</v>
      </c>
      <c r="ID6">
        <f>IF4</f>
      </c>
      <c r="IE6" t="s">
        <v>13</v>
      </c>
      <c r="IF6" s="46">
        <f>AO6</f>
      </c>
      <c r="IG6" t="s">
        <v>14</v>
      </c>
      <c r="IH6" t="s">
        <v>15</v>
      </c>
      <c r="II6" t="s">
        <v>16</v>
      </c>
      <c r="IJ6" t="s">
        <v>17</v>
      </c>
      <c r="IK6" t="s">
        <v>18</v>
      </c>
      <c r="IL6" t="s">
        <v>14</v>
      </c>
      <c r="IM6" t="s">
        <v>19</v>
      </c>
      <c r="IN6" t="s">
        <v>17</v>
      </c>
      <c r="IO6" t="s">
        <v>18</v>
      </c>
    </row>
    <row r="7" spans="1:256" ht="13.5" customHeight="1">
      <c r="A7" s="47">
        <v>1</v>
      </c>
      <c r="B7" s="47">
        <f>IF('[1]Einstellung'!B40&lt;&gt;"",'[1]Einstellung'!B40,"")</f>
      </c>
      <c r="C7" s="48">
        <f>'[1]Einstellung'!D40</f>
      </c>
      <c r="D7" s="49"/>
      <c r="E7" s="50">
        <f>IF('[1]Einstellung'!$S$28="N",IF('[1]Wettkampf'!BK6&lt;&gt;"",VLOOKUP('[1]Wettkampf'!BK6,Athl01,13),""),IF('[1]Wettkampf'!BK6&lt;&gt;"",VLOOKUP('[1]Wettkampf'!BK6,Athl01,'[1]Einstellung'!$I$2),""))</f>
      </c>
      <c r="F7" s="51">
        <f>IF('[1]Wettkampf'!BK6&lt;&gt;"",YEAR(VLOOKUP('[1]Wettkampf'!BK6,Athl01,4)),"")</f>
      </c>
      <c r="G7" s="47">
        <f aca="true" t="shared" si="0" ref="G7:G31">IV7</f>
      </c>
      <c r="H7" s="52">
        <f>IF('[1]Wettkampf'!K6="","",'[1]Wettkampf'!K6)</f>
      </c>
      <c r="I7" s="53">
        <f>IF('[1]Wettkampf'!P6=0,"",'[1]Wettkampf'!P6)</f>
      </c>
      <c r="J7" s="54">
        <f>IF('[1]Wettkampf'!Q6="+","",IF('[1]Wettkampf'!Q6="-","x",""))</f>
      </c>
      <c r="K7" s="55">
        <f>IF('[1]Wettkampf'!R6=0,"",'[1]Wettkampf'!R6)</f>
      </c>
      <c r="L7" s="54">
        <f>IF('[1]Wettkampf'!S6="+","",IF('[1]Wettkampf'!S6="-","x",""))</f>
      </c>
      <c r="M7" s="55">
        <f>IF('[1]Wettkampf'!T6=0,"",'[1]Wettkampf'!T6)</f>
      </c>
      <c r="N7" s="54">
        <f>IF('[1]Wettkampf'!U6="+","",IF('[1]Wettkampf'!U6="-","x",""))</f>
      </c>
      <c r="O7" s="56">
        <f>IF('[1]Wettkampf'!L6&lt;&gt;"",'[1]Wettkampf'!BA6,"")</f>
      </c>
      <c r="P7" s="57" t="s">
        <v>20</v>
      </c>
      <c r="Q7" s="53">
        <f>IF('[1]Wettkampf'!W6=0,"",'[1]Wettkampf'!W6)</f>
      </c>
      <c r="R7" s="54">
        <f>IF('[1]Wettkampf'!X6="+","",IF('[1]Wettkampf'!X6="-","x",""))</f>
      </c>
      <c r="S7" s="55">
        <f>IF('[1]Wettkampf'!Y6=0,"",'[1]Wettkampf'!Y6)</f>
      </c>
      <c r="T7" s="54">
        <f>IF('[1]Wettkampf'!Z6="+","",IF('[1]Wettkampf'!Z6="-","x",""))</f>
      </c>
      <c r="U7" s="55">
        <f>IF('[1]Wettkampf'!AA6=0,"",'[1]Wettkampf'!AA6)</f>
      </c>
      <c r="V7" s="54">
        <f>IF('[1]Wettkampf'!AB6="+","",IF('[1]Wettkampf'!AB6="-","x",""))</f>
      </c>
      <c r="W7" s="56">
        <f>IF('[1]Wettkampf'!L6&lt;&gt;"",'[1]Wettkampf'!BE6,"")</f>
      </c>
      <c r="X7" s="57" t="s">
        <v>20</v>
      </c>
      <c r="Y7" s="58">
        <f>IF('[1]Wettkampf'!L6&lt;&gt;"",IF($AU$1="J",O7+W7,IF($AU$1="R",IF(O7=0,0,O7+W7),IF(AU$1="S",IF(W7=0,0,O7+W7),IF(O7=0,0,IF(W7=0,0,O7+W7))))),"")</f>
      </c>
      <c r="Z7" s="59">
        <f>IF('[1]Wettkampf'!L6&lt;&gt;"",ROUND('[1]Wettkampf'!BR6*Y7,2),"")</f>
      </c>
      <c r="AA7" s="60">
        <f aca="true" t="shared" si="1" ref="AA7:AA31">IF(AV7&gt;0,ROUND(Z7*AV7,2),"")</f>
      </c>
      <c r="AB7" s="61">
        <f>IF('[1]Einstellung'!L40&lt;&gt;"",IF(ISERROR(VLOOKUP(A7,R_GRP_01,2,FALSE)),99,IF(VLOOKUP(A7,R_GRP_01,1,FALSE)=A7,VLOOKUP(A7,R_GRP_01,2,FALSE),99)),"")</f>
      </c>
      <c r="AC7" s="61">
        <f>IF('[1]Einstellung'!M40&lt;&gt;"",IF(ISERROR(VLOOKUP(A7,R_GRP_02,2)),99,IF(VLOOKUP(A7,R_GRP_02,1)=A7,VLOOKUP(A7,R_GRP_02,2),99)),"")</f>
      </c>
      <c r="AD7" s="61">
        <f>IF('[1]Einstellung'!N40&lt;&gt;"",IF(ISERROR(VLOOKUP(A7,R_GRP_03,2)),99,IF(VLOOKUP(A7,R_GRP_03,1)=A7,VLOOKUP(A7,R_GRP_03,2),99)),"")</f>
      </c>
      <c r="AE7" s="61">
        <f>IF('[1]Einstellung'!O40&lt;&gt;"",IF(ISERROR(VLOOKUP(A7,R_GRP_04,2)),99,IF(VLOOKUP(A7,R_GRP_04,1)=A7,VLOOKUP(A7,R_GRP_04,2),99)),"")</f>
      </c>
      <c r="AF7" s="61">
        <f>IF('[1]Einstellung'!P40&lt;&gt;"",IF(ISERROR(VLOOKUP(A7,R_GRP_05,2)),99,IF(VLOOKUP(A7,R_GRP_05,1)=A7,VLOOKUP(A7,R_GRP_05,2),99)),"")</f>
      </c>
      <c r="AG7" s="61">
        <f>IF('[1]Einstellung'!Q40&lt;&gt;"",IF(ISERROR(VLOOKUP(A7,R_GRP_06,2)),99,IF(VLOOKUP(A7,R_GRP_06,1)=A7,VLOOKUP(A7,R_GRP_06,2),99)),"")</f>
      </c>
      <c r="AH7" s="61">
        <f>IF('[1]Einstellung'!R40&lt;&gt;"",IF(ISERROR(VLOOKUP(A7,R_GRP_07,2)),99,IF(VLOOKUP(A7,R_GRP_07,1)=A7,VLOOKUP(A7,R_GRP_07,2),99)),"")</f>
      </c>
      <c r="AI7" s="61">
        <f>IF('[1]Einstellung'!S40&lt;&gt;"",IF(ISERROR(VLOOKUP(A7,R_GRP_08,2)),99,IF(VLOOKUP(A7,R_GRP_08,1)=A7,VLOOKUP(A7,R_GRP_08,2),99)),"")</f>
      </c>
      <c r="AJ7" s="61">
        <f>IF('[1]Einstellung'!T40&lt;&gt;"",IF(ISERROR(VLOOKUP(A7,R_GRP_09,2)),99,IF(VLOOKUP(A7,R_GRP_09,1)=A7,VLOOKUP(A7,R_GRP_09,2),99)),"")</f>
      </c>
      <c r="AK7" s="61">
        <f>IF('[1]Einstellung'!U40&lt;&gt;"",IF(ISERROR(VLOOKUP(A7,R_GRP_10,2)),99,IF(VLOOKUP(A7,R_GRP_10,1)=A7,VLOOKUP(A7,R_GRP_10,2),99)),"")</f>
      </c>
      <c r="AL7" s="61">
        <f>IF('[1]Einstellung'!V40&lt;&gt;"",IF(ISERROR(VLOOKUP(A7,R_GRP_11,2)),99,IF(VLOOKUP(A7,R_GRP_11,1)=A7,VLOOKUP(A7,R_GRP_11,2),99)),"")</f>
      </c>
      <c r="AM7" s="61">
        <f>IF('[1]Einstellung'!W40&lt;&gt;"",IF(ISERROR(VLOOKUP(A7,R_GRP_12,2)),99,IF(VLOOKUP(A7,R_GRP_12,1)=A7,VLOOKUP(A7,R_GRP_12,2),99)),"")</f>
      </c>
      <c r="AN7" s="61">
        <f>IF('[1]Einstellung'!X40&lt;&gt;"",IF(ISERROR(VLOOKUP(A7,R_GRP_13,2)),99,IF(VLOOKUP(A7,R_GRP_13,1)=A7,VLOOKUP(A7,R_GRP_13,2),99)),"")</f>
      </c>
      <c r="AO7" s="61">
        <f>IF('[1]Einstellung'!Y40&lt;&gt;"",IF(ISERROR(VLOOKUP(A7,R_GRP_14,2)),99,IF(VLOOKUP(A7,R_GRP_14,1)=A7,VLOOKUP(A7,R_GRP_14,2),99)),"")</f>
      </c>
      <c r="AP7" s="61" t="e">
        <f aca="true" t="shared" si="2" ref="AP7:AP42">IF(VLOOKUP(A7,R_SINC,1)=A7,VLOOKUP(A7,R_SINC,2),"")</f>
        <v>#N/A</v>
      </c>
      <c r="AQ7" s="61">
        <f aca="true" t="shared" si="3" ref="AQ7:AQ42">IF(AA7="","",IF(VLOOKUP(A7,R_MELZ,1)=A7,VLOOKUP(A7,R_MELZ,2),""))</f>
      </c>
      <c r="AU7" s="46">
        <f>IF(C7&lt;&gt;"",YEAR('[1]Wiegeliste'!$D$4)-F7,0)</f>
        <v>0</v>
      </c>
      <c r="AV7">
        <f aca="true" t="shared" si="4" ref="AV7:AV42">IF(AU7&gt;=35,VLOOKUP(AU7,MMK,2),0)</f>
        <v>0</v>
      </c>
      <c r="AZ7" s="62">
        <f aca="true" t="shared" si="5" ref="AZ7:AZ31">IF(Z7="",0,ROUND(Z7,2)*$AZ$1+A7)</f>
        <v>0</v>
      </c>
      <c r="BA7">
        <f aca="true" t="shared" si="6" ref="BA7:BA31">LARGE($AZ$7:$AZ$31,A7)</f>
        <v>301820009</v>
      </c>
      <c r="BB7">
        <f aca="true" t="shared" si="7" ref="BB7:BB31">IF(BA7=0,99,MOD(BA7,$AZ$2))</f>
        <v>9</v>
      </c>
      <c r="BC7">
        <f aca="true" t="shared" si="8" ref="BC7:BC31">BB7*$AZ$2+A7</f>
        <v>9001</v>
      </c>
      <c r="BD7">
        <f aca="true" t="shared" si="9" ref="BD7:BD31">SMALL($BC$7:$BC$31,A7)</f>
        <v>2003.0000298023224</v>
      </c>
      <c r="BE7">
        <f aca="true" t="shared" si="10" ref="BE7:BE31">(BD7-BF7)/$AZ$2</f>
        <v>2</v>
      </c>
      <c r="BF7">
        <f aca="true" t="shared" si="11" ref="BF7:BF31">MOD(BD7,$AZ$2)</f>
        <v>3.0000298023223877</v>
      </c>
      <c r="BH7">
        <f aca="true" t="shared" si="12" ref="BH7:BH31">IF(AA7="",0,ROUND(AA7,2)*$AZ$1+A7)</f>
        <v>0</v>
      </c>
      <c r="BI7" t="e">
        <f aca="true" t="shared" si="13" ref="BI7:BI31">LARGE($BH$7:$BH$31,A7)</f>
        <v>#VALUE!</v>
      </c>
      <c r="BJ7" t="e">
        <f aca="true" t="shared" si="14" ref="BJ7:BJ31">IF(BI7=0,99,MOD(BI7,$AZ$2))</f>
        <v>#VALUE!</v>
      </c>
      <c r="BK7" t="e">
        <f aca="true" t="shared" si="15" ref="BK7:BK31">BJ7*$AZ$2+$A7</f>
        <v>#VALUE!</v>
      </c>
      <c r="BL7" t="e">
        <f aca="true" t="shared" si="16" ref="BL7:BL31">SMALL($BK$7:$BK$31,$A7)</f>
        <v>#VALUE!</v>
      </c>
      <c r="BM7" t="e">
        <f aca="true" t="shared" si="17" ref="BM7:BM31">(BL7-BN7)/$AZ$2</f>
        <v>#VALUE!</v>
      </c>
      <c r="BN7" t="e">
        <f aca="true" t="shared" si="18" ref="BN7:BN31">MOD(BL7,$AZ$2)</f>
        <v>#VALUE!</v>
      </c>
      <c r="BQ7">
        <f aca="true" t="shared" si="19" ref="BQ7:BQ42">IF(BQ$6="SP",$Z7,IF(BQ$6="MP",IF($AA7="",0,$AA7),IF(BQ$6="ZK",$Y7,IF(BQ$6="RE",$O7,IF(BQ$6="ST",$W7,0)))))</f>
      </c>
      <c r="BR7">
        <f aca="true" t="shared" si="20" ref="BR7:BR42">IF(B7="",0,VLOOKUP(B7,Gruppe,2,FALSE))</f>
        <v>0</v>
      </c>
      <c r="BS7">
        <f>IF('[1]Einstellung'!L40="",0,1)</f>
        <v>0</v>
      </c>
      <c r="BT7">
        <f aca="true" t="shared" si="21" ref="BT7:BT42">$BS7*IF(BR$1="Z",IF($O7&gt;0,IF($W7&gt;0,1,0),0),IF(BR$1="R",IF($O7&gt;0,1,0),IF(BR$1="S",IF($W7&gt;0,1,0),IF(BR$1="J",1,1))))*((IF($BS$3="Gruppe",BR7,1)*$BT$1)+IF(B7="",0,BQ7*$BT$2)+((99999-IF($H7="",0,(ROUND($H7,2)*100))))*$BT$3+$A7)</f>
        <v>0</v>
      </c>
      <c r="BU7">
        <f aca="true" t="shared" si="22" ref="BU7:BU42">LARGE($BT$7:$BT$42,A7)</f>
        <v>22249349311910</v>
      </c>
      <c r="BV7">
        <f aca="true" t="shared" si="23" ref="BV7:BV42">(BU7-MOD(BU7,$BT$1))/$BT$1</f>
        <v>22</v>
      </c>
      <c r="BW7">
        <f aca="true" t="shared" si="24" ref="BW7:BW42">MOD(MOD(BU7,$BT$2),100)</f>
        <v>10</v>
      </c>
      <c r="BX7">
        <f>IF($BU7=0,0,1)</f>
        <v>1</v>
      </c>
      <c r="BY7">
        <f aca="true" t="shared" si="25" ref="BY7:BY42">IF(BU7=0,99999,$BW7*$BT$3+BX7)</f>
        <v>1001</v>
      </c>
      <c r="BZ7">
        <f aca="true" t="shared" si="26" ref="BZ7:BZ42">SMALL($BY$7:$BY$42,A7)</f>
        <v>1001</v>
      </c>
      <c r="CA7">
        <f aca="true" t="shared" si="27" ref="CA7:CA42">(BZ7-MOD(BZ7,$BT$3))/$BT$3</f>
        <v>10</v>
      </c>
      <c r="CB7">
        <f aca="true" t="shared" si="28" ref="CB7:CB42">MOD(BZ7,$BT$3)</f>
        <v>1</v>
      </c>
      <c r="CD7">
        <f aca="true" t="shared" si="29" ref="CD7:CD42">IF(CD$6="SP",$Z7,IF(CD$6="MP",IF($AA7="",0,$AA7),IF(CD$6="ZK",$Y7,IF(CD$6="RE",$O7,IF(CD$6="ST",$W7,0)))))</f>
      </c>
      <c r="CF7">
        <f>IF('[1]Einstellung'!M40="",0,1)</f>
        <v>0</v>
      </c>
      <c r="CG7">
        <f aca="true" t="shared" si="30" ref="CG7:CG42">$CF7*IF(CE$1="Z",IF($O7&gt;0,IF($W7&gt;0,1,0),0),IF(CE$1="R",IF($O7&gt;0,1,0),IF(CE$1="S",IF($W7&gt;0,1,0),IF(CE$1="J",1,1))))*((IF($CF$3="Gruppe",BR7,1)*$BT$1)+IF(B7="",0,CD7*$BT$2)+((99999-IF($H7="",0,(ROUND($H7,2)*100))))*$BT$3+$A7)</f>
        <v>0</v>
      </c>
      <c r="CH7">
        <f aca="true" t="shared" si="31" ref="CH7:CH42">LARGE($CG$7:$CG$42,A7)</f>
        <v>26280859223913</v>
      </c>
      <c r="CI7">
        <f aca="true" t="shared" si="32" ref="CI7:CI42">(CH7-MOD(CH7,$BT$1))/$BT$1</f>
        <v>26</v>
      </c>
      <c r="CJ7">
        <f aca="true" t="shared" si="33" ref="CJ7:CJ42">MOD(MOD(CH7,$BT$2),100)</f>
        <v>13</v>
      </c>
      <c r="CK7">
        <f>IF(CH7=0,0,1)</f>
        <v>1</v>
      </c>
      <c r="CL7">
        <f aca="true" t="shared" si="34" ref="CL7:CL42">IF(CH7=0,99999,CJ7*$BT$3+CK7)</f>
        <v>1301</v>
      </c>
      <c r="CM7">
        <f aca="true" t="shared" si="35" ref="CM7:CM42">SMALL(CL$7:CL$42,A7)</f>
        <v>201</v>
      </c>
      <c r="CN7">
        <f aca="true" t="shared" si="36" ref="CN7:CN42">(CM7-MOD(CM7,$BT$3))/$BT$3</f>
        <v>2</v>
      </c>
      <c r="CO7">
        <f aca="true" t="shared" si="37" ref="CO7:CO42">MOD(CM7,$BT$3)</f>
        <v>1</v>
      </c>
      <c r="CQ7">
        <f aca="true" t="shared" si="38" ref="CQ7:CQ42">IF(CQ$6="SP",$Z7,IF(CQ$6="MP",IF($AA7="",0,$AA7),IF(CQ$6="ZK",$Y7,IF(CQ$6="RE",$O7,IF(CQ$6="ST",$W7,0)))))</f>
        <v>0</v>
      </c>
      <c r="CS7">
        <f>IF('[1]Einstellung'!N40="",0,1)</f>
        <v>0</v>
      </c>
      <c r="CT7">
        <f aca="true" t="shared" si="39" ref="CT7:CT42">CS7*IF(CR$1="Z",IF($O7&gt;0,IF($W7&gt;0,1,0),0),IF(CR$1="R",IF($O7&gt;0,1,0),IF(CR$1="S",IF($W7&gt;0,1,0),IF(CR$1="J",1,1))))*((IF(CS$3="Gruppe",$BR7,1)*$BT$1)+IF($B7="",0,CQ7*$BT$2)+((99999-IF($H7="",0,(ROUND($H7,2)*100))))*$BT$3+$A7)</f>
        <v>0</v>
      </c>
      <c r="CU7">
        <f aca="true" t="shared" si="40" ref="CU7:CU42">LARGE(CT$7:CT$42,$A7)</f>
        <v>0</v>
      </c>
      <c r="CV7">
        <f aca="true" t="shared" si="41" ref="CV7:CV42">(CU7-MOD(CU7,$BT$1))/$BT$1</f>
        <v>0</v>
      </c>
      <c r="CW7">
        <f aca="true" t="shared" si="42" ref="CW7:CW42">MOD(MOD(CU7,$BT$2),100)</f>
        <v>0</v>
      </c>
      <c r="CX7">
        <f>IF(CU7=0,0,1)</f>
        <v>0</v>
      </c>
      <c r="CY7">
        <f aca="true" t="shared" si="43" ref="CY7:CY42">IF(CU7=0,99999,CW7*$BT$3+CX7)</f>
        <v>99999</v>
      </c>
      <c r="CZ7">
        <f aca="true" t="shared" si="44" ref="CZ7:CZ42">SMALL(CY$7:CY$42,$A7)</f>
        <v>99999</v>
      </c>
      <c r="DA7">
        <f aca="true" t="shared" si="45" ref="DA7:DA42">(CZ7-MOD(CZ7,$BT$3))/$BT$3</f>
        <v>999</v>
      </c>
      <c r="DB7">
        <f aca="true" t="shared" si="46" ref="DB7:DB42">MOD(CZ7,$BT$3)</f>
        <v>99</v>
      </c>
      <c r="DD7">
        <f aca="true" t="shared" si="47" ref="DD7:DD42">IF(DD$6="SP",$Z7,IF(DD$6="MP",IF($AA7="",0,$AA7),IF(DD$6="ZK",$Y7,IF(DD$6="RE",$O7,IF(DD$6="ST",$W7,0)))))</f>
        <v>0</v>
      </c>
      <c r="DF7">
        <f>IF('[1]Einstellung'!O40="",0,1)</f>
        <v>0</v>
      </c>
      <c r="DG7">
        <f aca="true" t="shared" si="48" ref="DG7:DG42">DF7*IF(DE$1="Z",IF($O7&gt;0,IF($W7&gt;0,1,0),0),IF(DE$1="R",IF($O7&gt;0,1,0),IF(DE$1="S",IF($W7&gt;0,1,0),IF(DE$1="J",1,1))))*((IF(DF$3="Gruppe",$BR7,1)*$BT$1)+IF($B7="",0,DD7*$BT$2)+((99999-IF($H7="",0,(ROUND($H7,2)*100))))*$BT$3+$A7)</f>
        <v>0</v>
      </c>
      <c r="DH7">
        <f aca="true" t="shared" si="49" ref="DH7:DH42">LARGE(DG$7:DG$42,$A7)</f>
        <v>0</v>
      </c>
      <c r="DI7">
        <f aca="true" t="shared" si="50" ref="DI7:DI42">(DH7-MOD(DH7,$BT$1))/$BT$1</f>
        <v>0</v>
      </c>
      <c r="DJ7">
        <f aca="true" t="shared" si="51" ref="DJ7:DJ42">MOD(MOD(DH7,$BT$2),100)</f>
        <v>0</v>
      </c>
      <c r="DK7">
        <f>IF(DH7=0,0,1)</f>
        <v>0</v>
      </c>
      <c r="DL7">
        <f aca="true" t="shared" si="52" ref="DL7:DL42">IF(DH7=0,99999,DJ7*$BT$3+DK7)</f>
        <v>99999</v>
      </c>
      <c r="DM7">
        <f aca="true" t="shared" si="53" ref="DM7:DM42">SMALL(DL$7:DL$42,$A7)</f>
        <v>99999</v>
      </c>
      <c r="DN7">
        <f aca="true" t="shared" si="54" ref="DN7:DN42">(DM7-MOD(DM7,$BT$3))/$BT$3</f>
        <v>999</v>
      </c>
      <c r="DO7">
        <f aca="true" t="shared" si="55" ref="DO7:DO42">MOD(DM7,$BT$3)</f>
        <v>99</v>
      </c>
      <c r="DQ7">
        <f aca="true" t="shared" si="56" ref="DQ7:DQ42">IF(DQ$6="SP",$Z7,IF(DQ$6="MP",IF($AA7="",0,$AA7),IF(DQ$6="ZK",$Y7,IF(DQ$6="RE",$O7,IF(DQ$6="ST",$W7,0)))))</f>
        <v>0</v>
      </c>
      <c r="DS7">
        <f>IF('[1]Einstellung'!P40="",0,1)</f>
        <v>0</v>
      </c>
      <c r="DT7">
        <f aca="true" t="shared" si="57" ref="DT7:DT42">DS7*IF(DR$1="Z",IF($O7&gt;0,IF($W7&gt;0,1,0),0),IF(DR$1="R",IF($O7&gt;0,1,0),IF(DR$1="S",IF($W7&gt;0,1,0),IF(DR$1="J",1,1))))*((IF(DS$3="Gruppe",$BR7,1)*$BT$1)+IF($B7="",0,DQ7*$BT$2)+((99999-IF($H7="",0,(ROUND($H7,2)*100))))*$BT$3+$A7)</f>
        <v>0</v>
      </c>
      <c r="DU7">
        <f aca="true" t="shared" si="58" ref="DU7:DU42">LARGE(DT$7:DT$42,$A7)</f>
        <v>0</v>
      </c>
      <c r="DV7">
        <f aca="true" t="shared" si="59" ref="DV7:DV42">(DU7-MOD(DU7,$BT$1))/$BT$1</f>
        <v>0</v>
      </c>
      <c r="DW7">
        <f aca="true" t="shared" si="60" ref="DW7:DW42">MOD(MOD(DU7,$BT$2),100)</f>
        <v>0</v>
      </c>
      <c r="DX7">
        <f>IF(DU7=0,0,1)</f>
        <v>0</v>
      </c>
      <c r="DY7">
        <f aca="true" t="shared" si="61" ref="DY7:DY42">IF(DU7=0,99999,DW7*$BT$3+DX7)</f>
        <v>99999</v>
      </c>
      <c r="DZ7">
        <f>SMALL(DY$7:DY$42,$A7)</f>
        <v>99999</v>
      </c>
      <c r="EA7">
        <f aca="true" t="shared" si="62" ref="EA7:EA42">(DZ7-MOD(DZ7,$BT$3))/$BT$3</f>
        <v>999</v>
      </c>
      <c r="EB7">
        <f aca="true" t="shared" si="63" ref="EB7:EB42">MOD(DZ7,$BT$3)</f>
        <v>99</v>
      </c>
      <c r="ED7">
        <f aca="true" t="shared" si="64" ref="ED7:ED42">IF(ED$6="SP",$Z7,IF(ED$6="MP",IF($AA7="",0,$AA7),IF(ED$6="ZK",$Y7,IF(ED$6="RE",$O7,IF(ED$6="ST",$W7,0)))))</f>
        <v>0</v>
      </c>
      <c r="EF7">
        <f>IF('[1]Einstellung'!Q40="",0,1)</f>
        <v>0</v>
      </c>
      <c r="EG7">
        <f aca="true" t="shared" si="65" ref="EG7:EG42">EF7*IF(EE$1="Z",IF($O7&gt;0,IF($W7&gt;0,1,0),0),IF(EE$1="R",IF($O7&gt;0,1,0),IF(EE$1="S",IF($W7&gt;0,1,0),IF(EE$1="J",1,1))))*((IF(EF$3="Gruppe",$BR7,1)*$BT$1)+IF($B7="",0,ED7*$BT$2)+((99999-IF($H7="",0,(ROUND($H7,2)*100))))*$BT$3+$A7)</f>
        <v>0</v>
      </c>
      <c r="EH7">
        <f>LARGE(EG$7:EG$42,$A7)</f>
        <v>0</v>
      </c>
      <c r="EI7">
        <f aca="true" t="shared" si="66" ref="EI7:EI42">(EH7-MOD(EH7,$BT$1))/$BT$1</f>
        <v>0</v>
      </c>
      <c r="EJ7">
        <f aca="true" t="shared" si="67" ref="EJ7:EJ42">MOD(MOD(EH7,$BT$2),100)</f>
        <v>0</v>
      </c>
      <c r="EK7">
        <f>IF(EH7=0,0,1)</f>
        <v>0</v>
      </c>
      <c r="EL7">
        <f aca="true" t="shared" si="68" ref="EL7:EL42">IF(EH7=0,99999,EJ7*$BT$3+EK7)</f>
        <v>99999</v>
      </c>
      <c r="EM7">
        <f>SMALL(EL$7:EL$42,$A7)</f>
        <v>99999</v>
      </c>
      <c r="EN7">
        <f aca="true" t="shared" si="69" ref="EN7:EN42">(EM7-MOD(EM7,$BT$3))/$BT$3</f>
        <v>999</v>
      </c>
      <c r="EO7">
        <f aca="true" t="shared" si="70" ref="EO7:EO42">MOD(EM7,$BT$3)</f>
        <v>99</v>
      </c>
      <c r="EQ7">
        <f aca="true" t="shared" si="71" ref="EQ7:EQ42">IF(EQ$6="SP",$Z7,IF(EQ$6="MP",IF($AA7="",0,$AA7),IF(EQ$6="ZK",$Y7,IF(EQ$6="RE",$O7,IF(EQ$6="ST",$W7,0)))))</f>
        <v>0</v>
      </c>
      <c r="ES7">
        <f>IF('[1]Einstellung'!R40="",0,1)</f>
        <v>0</v>
      </c>
      <c r="ET7">
        <f aca="true" t="shared" si="72" ref="ET7:ET42">ES7*IF(ER$1="Z",IF($O7&gt;0,IF($W7&gt;0,1,0),0),IF(ER$1="R",IF($O7&gt;0,1,0),IF(ER$1="S",IF($W7&gt;0,1,0),IF(ER$1="J",1,1))))*((IF(ES$3="Gruppe",$BR7,1)*$BT$1)+IF($B7="",0,EQ7*$BT$2)+((99999-IF($H7="",0,(ROUND($H7,2)*100))))*$BT$3+$A7)</f>
        <v>0</v>
      </c>
      <c r="EU7">
        <f>LARGE(ET$7:ET$42,$A7)</f>
        <v>0</v>
      </c>
      <c r="EV7">
        <f aca="true" t="shared" si="73" ref="EV7:EV42">(EU7-MOD(EU7,$BT$1))/$BT$1</f>
        <v>0</v>
      </c>
      <c r="EW7">
        <f aca="true" t="shared" si="74" ref="EW7:EW42">MOD(MOD(EU7,$BT$2),100)</f>
        <v>0</v>
      </c>
      <c r="EX7">
        <f>IF(EU7=0,0,1)</f>
        <v>0</v>
      </c>
      <c r="EY7">
        <f aca="true" t="shared" si="75" ref="EY7:EY42">IF(EU7=0,99999,EW7*$BT$3+EX7)</f>
        <v>99999</v>
      </c>
      <c r="EZ7">
        <f>SMALL(EY$7:EY$42,$A7)</f>
        <v>99999</v>
      </c>
      <c r="FA7">
        <f aca="true" t="shared" si="76" ref="FA7:FA42">(EZ7-MOD(EZ7,$BT$3))/$BT$3</f>
        <v>999</v>
      </c>
      <c r="FB7">
        <f aca="true" t="shared" si="77" ref="FB7:FB42">MOD(EZ7,$BT$3)</f>
        <v>99</v>
      </c>
      <c r="FD7">
        <f aca="true" t="shared" si="78" ref="FD7:FD42">IF(FD$6="SP",$Z7,IF(FD$6="MP",IF($AA7="",0,$AA7),IF(FD$6="ZK",$Y7,IF(FD$6="RE",$O7,IF(FD$6="ST",$W7,0)))))</f>
        <v>0</v>
      </c>
      <c r="FF7">
        <f>IF('[1]Einstellung'!S40="",0,1)</f>
        <v>0</v>
      </c>
      <c r="FG7">
        <f aca="true" t="shared" si="79" ref="FG7:FG42">FF7*IF(FE$1="Z",IF($O7&gt;0,IF($W7&gt;0,1,0),0),IF(FE$1="R",IF($O7&gt;0,1,0),IF(FE$1="S",IF($W7&gt;0,1,0),IF(FE$1="J",1,1))))*((IF(FF$3="Gruppe",$BR7,1)*$BT$1)+IF($B7="",0,FD7*$BT$2)+((99999-IF($H7="",0,(ROUND($H7,2)*100))))*$BT$3+$A7)</f>
        <v>0</v>
      </c>
      <c r="FH7">
        <f>LARGE(FG$7:FG$42,$A7)</f>
        <v>0</v>
      </c>
      <c r="FI7">
        <f aca="true" t="shared" si="80" ref="FI7:FI42">(FH7-MOD(FH7,$BT$1))/$BT$1</f>
        <v>0</v>
      </c>
      <c r="FJ7">
        <f aca="true" t="shared" si="81" ref="FJ7:FJ42">MOD(MOD(FH7,$BT$2),100)</f>
        <v>0</v>
      </c>
      <c r="FK7">
        <f>IF(FH7=0,0,1)</f>
        <v>0</v>
      </c>
      <c r="FL7">
        <f aca="true" t="shared" si="82" ref="FL7:FL42">IF(FH7=0,99999,FJ7*$BT$3+FK7)</f>
        <v>99999</v>
      </c>
      <c r="FM7" s="14">
        <f>SMALL(FL$7:FL$42,$A7)</f>
        <v>99999</v>
      </c>
      <c r="FN7">
        <f aca="true" t="shared" si="83" ref="FN7:FN42">(FM7-MOD(FM7,$BT$3))/$BT$3</f>
        <v>999</v>
      </c>
      <c r="FO7">
        <f aca="true" t="shared" si="84" ref="FO7:FO42">MOD(FM7,$BT$3)</f>
        <v>99</v>
      </c>
      <c r="FQ7">
        <f aca="true" t="shared" si="85" ref="FQ7:FQ42">IF(FQ$6="SP",$Z7,IF(FQ$6="MP",IF($AA7="",0,$AA7),IF(FQ$6="ZK",$Y7,IF(FQ$6="RE",$O7,IF(FQ$6="ST",$W7,0)))))</f>
        <v>0</v>
      </c>
      <c r="FS7">
        <f>IF('[1]Einstellung'!T40="",0,1)</f>
        <v>0</v>
      </c>
      <c r="FT7">
        <f aca="true" t="shared" si="86" ref="FT7:FT42">FS7*IF(FR$1="Z",IF($O7&gt;0,IF($W7&gt;0,1,0),0),IF(FR$1="R",IF($O7&gt;0,1,0),IF(FR$1="S",IF($W7&gt;0,1,0),IF(FR$1="J",1,1))))*((IF(FS$3="Gruppe",$BR7,1)*$BT$1)+IF($B7="",0,FQ7*$BT$2)+((99999-IF($H7="",0,(ROUND($H7,2)*100))))*$BT$3+$A7)</f>
        <v>0</v>
      </c>
      <c r="FU7">
        <f>LARGE(FT$7:FT$42,$A7)</f>
        <v>0</v>
      </c>
      <c r="FV7">
        <f aca="true" t="shared" si="87" ref="FV7:FV42">(FU7-MOD(FU7,$BT$1))/$BT$1</f>
        <v>0</v>
      </c>
      <c r="FW7">
        <f aca="true" t="shared" si="88" ref="FW7:FW42">MOD(MOD(FU7,$BT$2),100)</f>
        <v>0</v>
      </c>
      <c r="FX7">
        <f>IF(FU7=0,0,1)</f>
        <v>0</v>
      </c>
      <c r="FY7">
        <f aca="true" t="shared" si="89" ref="FY7:FY42">IF(FU7=0,99999,FW7*$BT$3+FX7)</f>
        <v>99999</v>
      </c>
      <c r="FZ7">
        <f>SMALL(FY$7:FY$42,$A7)</f>
        <v>99999</v>
      </c>
      <c r="GA7">
        <f aca="true" t="shared" si="90" ref="GA7:GA42">(FZ7-MOD(FZ7,$BT$3))/$BT$3</f>
        <v>999</v>
      </c>
      <c r="GB7">
        <f aca="true" t="shared" si="91" ref="GB7:GB42">MOD(FZ7,$BT$3)</f>
        <v>99</v>
      </c>
      <c r="GD7">
        <f aca="true" t="shared" si="92" ref="GD7:GD42">IF(GD$6="SP",$Z7,IF(GD$6="MP",IF($AA7="",0,$AA7),IF(GD$6="ZK",$Y7,IF(GD$6="RE",$O7,IF(GD$6="ST",$W7,0)))))</f>
        <v>0</v>
      </c>
      <c r="GF7">
        <f>IF('[1]Einstellung'!U40="",0,1)</f>
        <v>0</v>
      </c>
      <c r="GG7">
        <f aca="true" t="shared" si="93" ref="GG7:GG42">GF7*IF(GE$1="Z",IF($O7&gt;0,IF($W7&gt;0,1,0),0),IF(GE$1="R",IF($O7&gt;0,1,0),IF(GE$1="S",IF($W7&gt;0,1,0),IF(GE$1="J",1,1))))*((IF(GF$3="Gruppe",$BR7,1)*$BT$1)+IF($B7="",0,GD7*$BT$2)+((99999-IF($H7="",0,(ROUND($H7,2)*100))))*$BT$3+$A7)</f>
        <v>0</v>
      </c>
      <c r="GH7">
        <f>LARGE(GG$7:GG$42,$A7)</f>
        <v>0</v>
      </c>
      <c r="GI7">
        <f aca="true" t="shared" si="94" ref="GI7:GI42">(GH7-MOD(GH7,$BT$1))/$BT$1</f>
        <v>0</v>
      </c>
      <c r="GJ7">
        <f aca="true" t="shared" si="95" ref="GJ7:GJ42">MOD(MOD(GH7,$BT$2),100)</f>
        <v>0</v>
      </c>
      <c r="GK7">
        <f>IF(GH7=0,0,1)</f>
        <v>0</v>
      </c>
      <c r="GL7">
        <f aca="true" t="shared" si="96" ref="GL7:GL42">IF(GH7=0,99999,GJ7*$BT$3+GK7)</f>
        <v>99999</v>
      </c>
      <c r="GM7">
        <f>SMALL(GL$7:GL$42,$A7)</f>
        <v>99999</v>
      </c>
      <c r="GN7">
        <f aca="true" t="shared" si="97" ref="GN7:GN42">(GM7-MOD(GM7,$BT$3))/$BT$3</f>
        <v>999</v>
      </c>
      <c r="GO7">
        <f aca="true" t="shared" si="98" ref="GO7:GO42">MOD(GM7,$BT$3)</f>
        <v>99</v>
      </c>
      <c r="GQ7">
        <f aca="true" t="shared" si="99" ref="GQ7:GQ42">IF(GQ$6="SP",$Z7,IF(GQ$6="MP",IF($AA7="",0,$AA7),IF(GQ$6="ZK",$Y7,IF(GQ$6="RE",$O7,IF(GQ$6="ST",$W7,0)))))</f>
        <v>0</v>
      </c>
      <c r="GS7">
        <f>IF('[1]Einstellung'!V40="",0,1)</f>
        <v>0</v>
      </c>
      <c r="GT7">
        <f aca="true" t="shared" si="100" ref="GT7:GT42">GS7*IF(GR$1="Z",IF($O7&gt;0,IF($W7&gt;0,1,0),0),IF(GR$1="R",IF($O7&gt;0,1,0),IF(GR$1="S",IF($W7&gt;0,1,0),IF(GR$1="J",1,1))))*((IF(GS$3="Gruppe",$BR7,1)*$BT$1)+IF($B7="",0,GQ7*$BT$2)+((99999-IF($H7="",0,(ROUND($H7,2)*100))))*$BT$3+$A7)</f>
        <v>0</v>
      </c>
      <c r="GU7">
        <f>LARGE(GT$7:GT$42,$A7)</f>
        <v>0</v>
      </c>
      <c r="GV7">
        <f aca="true" t="shared" si="101" ref="GV7:GV42">(GU7-MOD(GU7,$BT$1))/$BT$1</f>
        <v>0</v>
      </c>
      <c r="GW7">
        <f aca="true" t="shared" si="102" ref="GW7:GW42">MOD(MOD(GU7,$BT$2),100)</f>
        <v>0</v>
      </c>
      <c r="GX7">
        <f>IF(GU7=0,0,1)</f>
        <v>0</v>
      </c>
      <c r="GY7">
        <f aca="true" t="shared" si="103" ref="GY7:GY42">IF(GU7=0,99999,GW7*$BT$3+GX7)</f>
        <v>99999</v>
      </c>
      <c r="GZ7">
        <f>SMALL(GY$7:GY$42,$A7)</f>
        <v>99999</v>
      </c>
      <c r="HA7">
        <f aca="true" t="shared" si="104" ref="HA7:HA42">(GZ7-MOD(GZ7,$BT$3))/$BT$3</f>
        <v>999</v>
      </c>
      <c r="HB7">
        <f aca="true" t="shared" si="105" ref="HB7:HB42">MOD(GZ7,$BT$3)</f>
        <v>99</v>
      </c>
      <c r="HD7">
        <f aca="true" t="shared" si="106" ref="HD7:HD42">IF(HD$6="SP",$Z7,IF(HD$6="MP",IF($AA7="",0,$AA7),IF(HD$6="ZK",$Y7,IF(HD$6="RE",$O7,IF(HD$6="ST",$W7,0)))))</f>
        <v>0</v>
      </c>
      <c r="HF7">
        <f>IF('[1]Einstellung'!W40="",0,1)</f>
        <v>0</v>
      </c>
      <c r="HG7">
        <f aca="true" t="shared" si="107" ref="HG7:HG42">HF7*IF(HE$1="Z",IF($O7&gt;0,IF($W7&gt;0,1,0),0),IF(HE$1="R",IF($O7&gt;0,1,0),IF(HE$1="S",IF($W7&gt;0,1,0),IF(HE$1="J",1,1))))*((IF(HF$3="Gruppe",$BR7,1)*$BT$1)+IF($B7="",0,HD7*$BT$2)+((99999-IF($H7="",0,(ROUND($H7,2)*100))))*$BT$3+$A7)</f>
        <v>0</v>
      </c>
      <c r="HH7">
        <f>LARGE(HG$7:HG$42,$A7)</f>
        <v>0</v>
      </c>
      <c r="HI7">
        <f aca="true" t="shared" si="108" ref="HI7:HI42">(HH7-MOD(HH7,$BT$1))/$BT$1</f>
        <v>0</v>
      </c>
      <c r="HJ7">
        <f aca="true" t="shared" si="109" ref="HJ7:HJ42">MOD(MOD(HH7,$BT$2),100)</f>
        <v>0</v>
      </c>
      <c r="HK7">
        <f>IF(HH7=0,0,1)</f>
        <v>0</v>
      </c>
      <c r="HL7">
        <f aca="true" t="shared" si="110" ref="HL7:HL42">IF(HH7=0,99999,HJ7*$BT$3+HK7)</f>
        <v>99999</v>
      </c>
      <c r="HM7">
        <f>SMALL(HL$7:HL$42,$A7)</f>
        <v>99999</v>
      </c>
      <c r="HN7">
        <f aca="true" t="shared" si="111" ref="HN7:HN42">(HM7-MOD(HM7,$BT$3))/$BT$3</f>
        <v>999</v>
      </c>
      <c r="HO7">
        <f aca="true" t="shared" si="112" ref="HO7:HO42">MOD(HM7,$BT$3)</f>
        <v>99</v>
      </c>
      <c r="HQ7">
        <f aca="true" t="shared" si="113" ref="HQ7:HQ42">IF(HQ$6="SP",$Z7,IF(HQ$6="MP",IF($AA7="",0,$AA7),IF(HQ$6="ZK",$Y7,IF(HQ$6="RE",$O7,IF(HQ$6="ST",$W7,0)))))</f>
        <v>0</v>
      </c>
      <c r="HS7">
        <f>IF('[1]Einstellung'!X40="",0,1)</f>
        <v>0</v>
      </c>
      <c r="HT7">
        <f aca="true" t="shared" si="114" ref="HT7:HT42">HS7*IF(HR$1="Z",IF($O7&gt;0,IF($W7&gt;0,1,0),0),IF(HR$1="R",IF($O7&gt;0,1,0),IF(HR$1="S",IF($W7&gt;0,1,0),IF(HR$1="J",1,1))))*((IF(HS$3="Gruppe",$BR7,1)*$BT$1)+IF($B7="",0,HQ7*$BT$2)+((99999-IF($H7="",0,(ROUND($H7,2)*100))))*$BT$3+$A7)</f>
        <v>0</v>
      </c>
      <c r="HU7">
        <f>LARGE(HT$7:HT$42,$A7)</f>
        <v>0</v>
      </c>
      <c r="HV7">
        <f aca="true" t="shared" si="115" ref="HV7:HV42">(HU7-MOD(HU7,$BT$1))/$BT$1</f>
        <v>0</v>
      </c>
      <c r="HW7">
        <f aca="true" t="shared" si="116" ref="HW7:HW42">MOD(MOD(HU7,$BT$2),100)</f>
        <v>0</v>
      </c>
      <c r="HX7">
        <f>IF(HU7=0,0,1)</f>
        <v>0</v>
      </c>
      <c r="HY7">
        <f aca="true" t="shared" si="117" ref="HY7:HY42">IF(HU7=0,99999,HW7*$BT$3+HX7)</f>
        <v>99999</v>
      </c>
      <c r="HZ7">
        <f>SMALL(HY$7:HY$42,$A7)</f>
        <v>99999</v>
      </c>
      <c r="IA7">
        <f aca="true" t="shared" si="118" ref="IA7:IA42">(HZ7-MOD(HZ7,$BT$3))/$BT$3</f>
        <v>999</v>
      </c>
      <c r="IB7">
        <f aca="true" t="shared" si="119" ref="IB7:IB42">MOD(HZ7,$BT$3)</f>
        <v>99</v>
      </c>
      <c r="ID7">
        <f aca="true" t="shared" si="120" ref="ID7:ID42">IF(ID$6="SP",$Z7,IF(ID$6="MP",IF($AA7="",0,$AA7),IF(ID$6="ZK",$Y7,IF(ID$6="RE",$O7,IF(ID$6="ST",$W7,0)))))</f>
        <v>0</v>
      </c>
      <c r="IF7">
        <f>IF('[1]Einstellung'!Y40="",0,1)</f>
        <v>0</v>
      </c>
      <c r="IG7">
        <f aca="true" t="shared" si="121" ref="IG7:IG42">IF7*IF(IE$1="Z",IF($O7&gt;0,IF($W7&gt;0,1,0),0),IF(IE$1="R",IF($O7&gt;0,1,0),IF(IE$1="S",IF($W7&gt;0,1,0),IF(IE$1="J",1,1))))*((IF(IF$3="Gruppe",$BR7,1)*$BT$1)+IF($B7="",0,ID7*$BT$2)+((99999-IF($H7="",0,(ROUND($H7,2)*100))))*$BT$3+$A7)</f>
        <v>0</v>
      </c>
      <c r="IH7">
        <f>LARGE(IG$7:IG$42,$A7)</f>
        <v>0</v>
      </c>
      <c r="II7">
        <f aca="true" t="shared" si="122" ref="II7:II42">(IH7-MOD(IH7,$BT$1))/$BT$1</f>
        <v>0</v>
      </c>
      <c r="IJ7">
        <f aca="true" t="shared" si="123" ref="IJ7:IJ42">MOD(MOD(IH7,$BT$2),100)</f>
        <v>0</v>
      </c>
      <c r="IK7">
        <f>IF(IH7=0,0,1)</f>
        <v>0</v>
      </c>
      <c r="IL7">
        <f aca="true" t="shared" si="124" ref="IL7:IL42">IF(IH7=0,99999,IJ7*$BT$3+IK7)</f>
        <v>99999</v>
      </c>
      <c r="IM7">
        <f>SMALL(IL$7:IL$42,$A7)</f>
        <v>99999</v>
      </c>
      <c r="IN7">
        <f aca="true" t="shared" si="125" ref="IN7:IN42">(IM7-MOD(IM7,$BT$3))/$BT$3</f>
        <v>999</v>
      </c>
      <c r="IO7">
        <f aca="true" t="shared" si="126" ref="IO7:IO42">MOD(IM7,$BT$3)</f>
        <v>99</v>
      </c>
      <c r="IT7">
        <f>IF('[1]Wettkampf'!BK6&lt;&gt;"",VLOOKUP('[1]Wettkampf'!BK6,Athl01,11),"")</f>
      </c>
      <c r="IU7">
        <f>IF('[1]Wettkampf'!BK6&lt;&gt;"",VLOOKUP('[1]Wettkampf'!BK6,Athl01,10),"")</f>
      </c>
      <c r="IV7">
        <f aca="true" t="shared" si="127" ref="IV7:IV31">IF(IT7&gt;0,IF(IT7="",IU7,IT7),IU7)</f>
      </c>
    </row>
    <row r="8" spans="1:256" ht="13.5" customHeight="1">
      <c r="A8" s="47">
        <v>2</v>
      </c>
      <c r="B8" s="47" t="str">
        <f>IF('[1]Einstellung'!B41&lt;&gt;"",'[1]Einstellung'!B41,"")</f>
        <v>Herren</v>
      </c>
      <c r="C8" s="63" t="str">
        <f>'[1]Einstellung'!D41</f>
        <v>Bauer Philipp-Leon</v>
      </c>
      <c r="D8" s="64" t="str">
        <f>'[1]Einstellung'!D41</f>
        <v>Bauer Philipp-Leon</v>
      </c>
      <c r="E8" s="50" t="str">
        <f>IF('[1]Einstellung'!$S$28="N",IF('[1]Wettkampf'!BK7&lt;&gt;"",VLOOKUP('[1]Wettkampf'!BK7,Athl01,13),""),IF('[1]Wettkampf'!BK7&lt;&gt;"",VLOOKUP('[1]Wettkampf'!BK7,Athl01,'[1]Einstellung'!$I$2),""))</f>
        <v>GIC</v>
      </c>
      <c r="F8" s="51">
        <f>IF('[1]Wettkampf'!BK7&lt;&gt;"",YEAR(VLOOKUP('[1]Wettkampf'!BK7,Athl01,4)),"")</f>
        <v>1989</v>
      </c>
      <c r="G8" s="47">
        <f t="shared" si="0"/>
        <v>4714</v>
      </c>
      <c r="H8" s="52">
        <f>IF('[1]Wettkampf'!K7="","",'[1]Wettkampf'!K7)</f>
        <v>107.2</v>
      </c>
      <c r="I8" s="53">
        <f>IF('[1]Wettkampf'!P7=0,"",'[1]Wettkampf'!P7)</f>
        <v>100</v>
      </c>
      <c r="J8" s="54">
        <f>IF('[1]Wettkampf'!Q7="+","",IF('[1]Wettkampf'!Q7="-","x",""))</f>
      </c>
      <c r="K8" s="55">
        <f>IF('[1]Wettkampf'!R7=0,"",'[1]Wettkampf'!R7)</f>
        <v>106</v>
      </c>
      <c r="L8" s="54">
        <f>IF('[1]Wettkampf'!S7="+","",IF('[1]Wettkampf'!S7="-","x",""))</f>
      </c>
      <c r="M8" s="55">
        <f>IF('[1]Wettkampf'!T7=0,"",'[1]Wettkampf'!T7)</f>
        <v>110</v>
      </c>
      <c r="N8" s="54">
        <f>IF('[1]Wettkampf'!U7="+","",IF('[1]Wettkampf'!U7="-","x",""))</f>
      </c>
      <c r="O8" s="56">
        <f>IF('[1]Wettkampf'!L7&lt;&gt;"",'[1]Wettkampf'!BA7,"")</f>
        <v>110</v>
      </c>
      <c r="P8" s="57" t="s">
        <v>20</v>
      </c>
      <c r="Q8" s="53">
        <f>IF('[1]Wettkampf'!W7=0,"",'[1]Wettkampf'!W7)</f>
        <v>130</v>
      </c>
      <c r="R8" s="54">
        <f>IF('[1]Wettkampf'!X7="+","",IF('[1]Wettkampf'!X7="-","x",""))</f>
      </c>
      <c r="S8" s="55">
        <f>IF('[1]Wettkampf'!Y7=0,"",'[1]Wettkampf'!Y7)</f>
        <v>135</v>
      </c>
      <c r="T8" s="54">
        <f>IF('[1]Wettkampf'!Z7="+","",IF('[1]Wettkampf'!Z7="-","x",""))</f>
      </c>
      <c r="U8" s="55">
        <f>IF('[1]Wettkampf'!AA7=0,"",'[1]Wettkampf'!AA7)</f>
        <v>140</v>
      </c>
      <c r="V8" s="54" t="str">
        <f>IF('[1]Wettkampf'!AB7="+","",IF('[1]Wettkampf'!AB7="-","x",""))</f>
        <v>x</v>
      </c>
      <c r="W8" s="56">
        <f>IF('[1]Wettkampf'!L7&lt;&gt;"",'[1]Wettkampf'!BE7,"")</f>
        <v>135</v>
      </c>
      <c r="X8" s="57" t="s">
        <v>20</v>
      </c>
      <c r="Y8" s="58">
        <f>IF('[1]Wettkampf'!L7&lt;&gt;"",IF($AU$1="J",O8+W8,IF($AU$1="R",IF(O8=0,0,O8+W8),IF(AU$1="S",IF(W8=0,0,O8+W8),IF(O8=0,0,IF(W8=0,0,O8+W8))))),"")</f>
        <v>245</v>
      </c>
      <c r="Z8" s="59">
        <f>IF('[1]Wettkampf'!L7&lt;&gt;"",ROUND('[1]Wettkampf'!BR7*Y8,2),"")</f>
        <v>265.85</v>
      </c>
      <c r="AA8" s="60">
        <f t="shared" si="1"/>
      </c>
      <c r="AB8" s="61">
        <f>IF('[1]Einstellung'!L41&lt;&gt;"",IF(ISERROR(VLOOKUP(A8,R_GRP_01,2,FALSE)),99,IF(VLOOKUP(A8,R_GRP_01,1,FALSE)=A8,VLOOKUP(A8,R_GRP_01,2,FALSE),99)),"")</f>
      </c>
      <c r="AC8" s="61">
        <f>IF('[1]Einstellung'!M41&lt;&gt;"",IF(ISERROR(VLOOKUP(A8,R_GRP_02,2)),99,IF(VLOOKUP(A8,R_GRP_02,1)=A8,VLOOKUP(A8,R_GRP_02,2),99)),"")</f>
        <v>1</v>
      </c>
      <c r="AD8" s="61">
        <f>IF('[1]Einstellung'!N41&lt;&gt;"",IF(ISERROR(VLOOKUP(A8,R_GRP_03,2)),99,IF(VLOOKUP(A8,R_GRP_03,1)=A8,VLOOKUP(A8,R_GRP_03,2),99)),"")</f>
      </c>
      <c r="AE8" s="61">
        <f>IF('[1]Einstellung'!O41&lt;&gt;"",IF(ISERROR(VLOOKUP(A8,R_GRP_04,2)),99,IF(VLOOKUP(A8,R_GRP_04,1)=A8,VLOOKUP(A8,R_GRP_04,2),99)),"")</f>
      </c>
      <c r="AF8" s="61">
        <f>IF('[1]Einstellung'!P41&lt;&gt;"",IF(ISERROR(VLOOKUP(A8,R_GRP_05,2)),99,IF(VLOOKUP(A8,R_GRP_05,1)=A8,VLOOKUP(A8,R_GRP_05,2),99)),"")</f>
      </c>
      <c r="AG8" s="61">
        <f>IF('[1]Einstellung'!Q41&lt;&gt;"",IF(ISERROR(VLOOKUP(A8,R_GRP_06,2)),99,IF(VLOOKUP(A8,R_GRP_06,1)=A8,VLOOKUP(A8,R_GRP_06,2),99)),"")</f>
      </c>
      <c r="AH8" s="61">
        <f>IF('[1]Einstellung'!R41&lt;&gt;"",IF(ISERROR(VLOOKUP(A8,R_GRP_07,2)),99,IF(VLOOKUP(A8,R_GRP_07,1)=A8,VLOOKUP(A8,R_GRP_07,2),99)),"")</f>
      </c>
      <c r="AI8" s="61">
        <f>IF('[1]Einstellung'!S41&lt;&gt;"",IF(ISERROR(VLOOKUP(A8,R_GRP_08,2)),99,IF(VLOOKUP(A8,R_GRP_08,1)=A8,VLOOKUP(A8,R_GRP_08,2),99)),"")</f>
      </c>
      <c r="AJ8" s="61">
        <f>IF('[1]Einstellung'!T41&lt;&gt;"",IF(ISERROR(VLOOKUP(A8,R_GRP_09,2)),99,IF(VLOOKUP(A8,R_GRP_09,1)=A8,VLOOKUP(A8,R_GRP_09,2),99)),"")</f>
      </c>
      <c r="AK8" s="61">
        <f>IF('[1]Einstellung'!U41&lt;&gt;"",IF(ISERROR(VLOOKUP(A8,R_GRP_10,2)),99,IF(VLOOKUP(A8,R_GRP_10,1)=A8,VLOOKUP(A8,R_GRP_10,2),99)),"")</f>
      </c>
      <c r="AL8" s="61">
        <f>IF('[1]Einstellung'!V41&lt;&gt;"",IF(ISERROR(VLOOKUP(A8,R_GRP_11,2)),99,IF(VLOOKUP(A8,R_GRP_11,1)=A8,VLOOKUP(A8,R_GRP_11,2),99)),"")</f>
      </c>
      <c r="AM8" s="61">
        <f>IF('[1]Einstellung'!W41&lt;&gt;"",IF(ISERROR(VLOOKUP(A8,R_GRP_12,2)),99,IF(VLOOKUP(A8,R_GRP_12,1)=A8,VLOOKUP(A8,R_GRP_12,2),99)),"")</f>
      </c>
      <c r="AN8" s="61">
        <f>IF('[1]Einstellung'!X41&lt;&gt;"",IF(ISERROR(VLOOKUP(A8,R_GRP_13,2)),99,IF(VLOOKUP(A8,R_GRP_13,1)=A8,VLOOKUP(A8,R_GRP_13,2),99)),"")</f>
      </c>
      <c r="AO8" s="61">
        <f>IF('[1]Einstellung'!Y41&lt;&gt;"",IF(ISERROR(VLOOKUP(A8,R_GRP_14,2)),99,IF(VLOOKUP(A8,R_GRP_14,1)=A8,VLOOKUP(A8,R_GRP_14,2),99)),"")</f>
      </c>
      <c r="AP8" s="61">
        <f t="shared" si="2"/>
        <v>3.0000298023223877</v>
      </c>
      <c r="AQ8" s="61">
        <f t="shared" si="3"/>
      </c>
      <c r="AU8" s="46">
        <f>IF(C8&lt;&gt;"",YEAR('[1]Wiegeliste'!$D$4)-F8,0)</f>
        <v>27</v>
      </c>
      <c r="AV8">
        <f t="shared" si="4"/>
        <v>0</v>
      </c>
      <c r="AZ8" s="62">
        <f t="shared" si="5"/>
        <v>265850002.00000003</v>
      </c>
      <c r="BA8">
        <f t="shared" si="6"/>
        <v>280850013</v>
      </c>
      <c r="BB8">
        <f t="shared" si="7"/>
        <v>13</v>
      </c>
      <c r="BC8">
        <f t="shared" si="8"/>
        <v>13002</v>
      </c>
      <c r="BD8">
        <f t="shared" si="9"/>
        <v>3004</v>
      </c>
      <c r="BE8">
        <f t="shared" si="10"/>
        <v>3</v>
      </c>
      <c r="BF8">
        <f t="shared" si="11"/>
        <v>4</v>
      </c>
      <c r="BH8">
        <f t="shared" si="12"/>
        <v>0</v>
      </c>
      <c r="BI8" t="e">
        <f t="shared" si="13"/>
        <v>#VALUE!</v>
      </c>
      <c r="BJ8" t="e">
        <f t="shared" si="14"/>
        <v>#VALUE!</v>
      </c>
      <c r="BK8" t="e">
        <f t="shared" si="15"/>
        <v>#VALUE!</v>
      </c>
      <c r="BL8" t="e">
        <f t="shared" si="16"/>
        <v>#VALUE!</v>
      </c>
      <c r="BM8" t="e">
        <f t="shared" si="17"/>
        <v>#VALUE!</v>
      </c>
      <c r="BN8" t="e">
        <f t="shared" si="18"/>
        <v>#VALUE!</v>
      </c>
      <c r="BQ8">
        <f t="shared" si="19"/>
        <v>265.85</v>
      </c>
      <c r="BR8">
        <f t="shared" si="20"/>
        <v>21</v>
      </c>
      <c r="BS8">
        <f>IF('[1]Einstellung'!L41="",0,1)</f>
        <v>0</v>
      </c>
      <c r="BT8">
        <f t="shared" si="21"/>
        <v>0</v>
      </c>
      <c r="BU8">
        <f t="shared" si="22"/>
        <v>0</v>
      </c>
      <c r="BV8">
        <f t="shared" si="23"/>
        <v>0</v>
      </c>
      <c r="BW8">
        <f t="shared" si="24"/>
        <v>0</v>
      </c>
      <c r="BX8">
        <f aca="true" t="shared" si="128" ref="BX8:BX42">IF(BU8=0,0,IF($BV8=$BV7,$BX7+1,1))</f>
        <v>0</v>
      </c>
      <c r="BY8">
        <f t="shared" si="25"/>
        <v>99999</v>
      </c>
      <c r="BZ8">
        <f t="shared" si="26"/>
        <v>99999</v>
      </c>
      <c r="CA8">
        <f t="shared" si="27"/>
        <v>999</v>
      </c>
      <c r="CB8">
        <f t="shared" si="28"/>
        <v>99</v>
      </c>
      <c r="CD8">
        <f t="shared" si="29"/>
        <v>265.85</v>
      </c>
      <c r="CF8">
        <f>IF('[1]Einstellung'!M41="",0,1)</f>
        <v>1</v>
      </c>
      <c r="CG8">
        <f t="shared" si="30"/>
        <v>21265858927902</v>
      </c>
      <c r="CH8">
        <f t="shared" si="31"/>
        <v>26189929354912</v>
      </c>
      <c r="CI8">
        <f t="shared" si="32"/>
        <v>26</v>
      </c>
      <c r="CJ8">
        <f t="shared" si="33"/>
        <v>12</v>
      </c>
      <c r="CK8">
        <f aca="true" t="shared" si="129" ref="CK8:CK42">IF(CH8=0,0,IF(CI8=CI7,CK7+1,1))</f>
        <v>2</v>
      </c>
      <c r="CL8">
        <f t="shared" si="34"/>
        <v>1202</v>
      </c>
      <c r="CM8">
        <f t="shared" si="35"/>
        <v>302</v>
      </c>
      <c r="CN8">
        <f t="shared" si="36"/>
        <v>3</v>
      </c>
      <c r="CO8">
        <f t="shared" si="37"/>
        <v>2</v>
      </c>
      <c r="CQ8">
        <f t="shared" si="38"/>
        <v>0</v>
      </c>
      <c r="CS8">
        <f>IF('[1]Einstellung'!N41="",0,1)</f>
        <v>0</v>
      </c>
      <c r="CT8">
        <f t="shared" si="39"/>
        <v>0</v>
      </c>
      <c r="CU8">
        <f t="shared" si="40"/>
        <v>0</v>
      </c>
      <c r="CV8">
        <f t="shared" si="41"/>
        <v>0</v>
      </c>
      <c r="CW8">
        <f t="shared" si="42"/>
        <v>0</v>
      </c>
      <c r="CX8">
        <f aca="true" t="shared" si="130" ref="CX8:CX42">IF(CU8=0,0,IF(CV8=CV7,CX7+1,1))</f>
        <v>0</v>
      </c>
      <c r="CY8">
        <f t="shared" si="43"/>
        <v>99999</v>
      </c>
      <c r="CZ8">
        <f t="shared" si="44"/>
        <v>99999</v>
      </c>
      <c r="DA8">
        <f t="shared" si="45"/>
        <v>999</v>
      </c>
      <c r="DB8">
        <f t="shared" si="46"/>
        <v>99</v>
      </c>
      <c r="DD8">
        <f t="shared" si="47"/>
        <v>0</v>
      </c>
      <c r="DF8">
        <f>IF('[1]Einstellung'!O41="",0,1)</f>
        <v>0</v>
      </c>
      <c r="DG8">
        <f t="shared" si="48"/>
        <v>0</v>
      </c>
      <c r="DH8">
        <f t="shared" si="49"/>
        <v>0</v>
      </c>
      <c r="DI8">
        <f t="shared" si="50"/>
        <v>0</v>
      </c>
      <c r="DJ8">
        <f t="shared" si="51"/>
        <v>0</v>
      </c>
      <c r="DK8">
        <f aca="true" t="shared" si="131" ref="DK8:DK42">IF(DH8=0,0,IF(DI8=DI7,DK7+1,1))</f>
        <v>0</v>
      </c>
      <c r="DL8">
        <f t="shared" si="52"/>
        <v>99999</v>
      </c>
      <c r="DM8">
        <f t="shared" si="53"/>
        <v>99999</v>
      </c>
      <c r="DN8">
        <f t="shared" si="54"/>
        <v>999</v>
      </c>
      <c r="DO8">
        <f t="shared" si="55"/>
        <v>99</v>
      </c>
      <c r="DQ8">
        <f t="shared" si="56"/>
        <v>0</v>
      </c>
      <c r="DS8">
        <f>IF('[1]Einstellung'!P41="",0,1)</f>
        <v>0</v>
      </c>
      <c r="DT8">
        <f t="shared" si="57"/>
        <v>0</v>
      </c>
      <c r="DU8">
        <f t="shared" si="58"/>
        <v>0</v>
      </c>
      <c r="DV8">
        <f t="shared" si="59"/>
        <v>0</v>
      </c>
      <c r="DW8">
        <f t="shared" si="60"/>
        <v>0</v>
      </c>
      <c r="DX8">
        <f aca="true" t="shared" si="132" ref="DX8:DX42">IF(DU8=0,0,IF(DV8=DV7,DX7+1,1))</f>
        <v>0</v>
      </c>
      <c r="DY8">
        <f t="shared" si="61"/>
        <v>99999</v>
      </c>
      <c r="DZ8">
        <f>SMALL(DY$7:DY$42,$A8)</f>
        <v>99999</v>
      </c>
      <c r="EA8">
        <f t="shared" si="62"/>
        <v>999</v>
      </c>
      <c r="EB8">
        <f t="shared" si="63"/>
        <v>99</v>
      </c>
      <c r="ED8">
        <f t="shared" si="64"/>
        <v>0</v>
      </c>
      <c r="EF8">
        <f>IF('[1]Einstellung'!Q41="",0,1)</f>
        <v>0</v>
      </c>
      <c r="EG8">
        <f t="shared" si="65"/>
        <v>0</v>
      </c>
      <c r="EH8">
        <f>LARGE(EG$7:EG$42,$A8)</f>
        <v>0</v>
      </c>
      <c r="EI8">
        <f t="shared" si="66"/>
        <v>0</v>
      </c>
      <c r="EJ8">
        <f t="shared" si="67"/>
        <v>0</v>
      </c>
      <c r="EK8">
        <f aca="true" t="shared" si="133" ref="EK8:EK42">IF(EH8=0,0,IF(EI8=EI7,EK7+1,1))</f>
        <v>0</v>
      </c>
      <c r="EL8">
        <f t="shared" si="68"/>
        <v>99999</v>
      </c>
      <c r="EM8">
        <f>SMALL(EL$7:EL$42,$A8)</f>
        <v>99999</v>
      </c>
      <c r="EN8">
        <f t="shared" si="69"/>
        <v>999</v>
      </c>
      <c r="EO8">
        <f t="shared" si="70"/>
        <v>99</v>
      </c>
      <c r="EQ8">
        <f t="shared" si="71"/>
        <v>0</v>
      </c>
      <c r="ES8">
        <f>IF('[1]Einstellung'!R41="",0,1)</f>
        <v>0</v>
      </c>
      <c r="ET8">
        <f t="shared" si="72"/>
        <v>0</v>
      </c>
      <c r="EU8">
        <f>LARGE(ET$7:ET$42,$A8)</f>
        <v>0</v>
      </c>
      <c r="EV8">
        <f t="shared" si="73"/>
        <v>0</v>
      </c>
      <c r="EW8">
        <f t="shared" si="74"/>
        <v>0</v>
      </c>
      <c r="EX8">
        <f aca="true" t="shared" si="134" ref="EX8:EX42">IF(EU8=0,0,IF(EV8=EV7,EX7+1,1))</f>
        <v>0</v>
      </c>
      <c r="EY8">
        <f t="shared" si="75"/>
        <v>99999</v>
      </c>
      <c r="EZ8">
        <f>SMALL(EY$7:EY$42,$A8)</f>
        <v>99999</v>
      </c>
      <c r="FA8">
        <f t="shared" si="76"/>
        <v>999</v>
      </c>
      <c r="FB8">
        <f t="shared" si="77"/>
        <v>99</v>
      </c>
      <c r="FD8">
        <f t="shared" si="78"/>
        <v>0</v>
      </c>
      <c r="FF8">
        <f>IF('[1]Einstellung'!S41="",0,1)</f>
        <v>0</v>
      </c>
      <c r="FG8">
        <f t="shared" si="79"/>
        <v>0</v>
      </c>
      <c r="FH8">
        <f>LARGE(FG$7:FG$42,$A8)</f>
        <v>0</v>
      </c>
      <c r="FI8">
        <f t="shared" si="80"/>
        <v>0</v>
      </c>
      <c r="FJ8">
        <f t="shared" si="81"/>
        <v>0</v>
      </c>
      <c r="FK8">
        <f aca="true" t="shared" si="135" ref="FK8:FK42">IF(FH8=0,0,IF(FI8=FI7,FK7+1,1))</f>
        <v>0</v>
      </c>
      <c r="FL8">
        <f t="shared" si="82"/>
        <v>99999</v>
      </c>
      <c r="FM8" s="14">
        <f>SMALL(FL$7:FL$42,$A8)</f>
        <v>99999</v>
      </c>
      <c r="FN8">
        <f t="shared" si="83"/>
        <v>999</v>
      </c>
      <c r="FO8">
        <f t="shared" si="84"/>
        <v>99</v>
      </c>
      <c r="FQ8">
        <f t="shared" si="85"/>
        <v>0</v>
      </c>
      <c r="FS8">
        <f>IF('[1]Einstellung'!T41="",0,1)</f>
        <v>0</v>
      </c>
      <c r="FT8">
        <f t="shared" si="86"/>
        <v>0</v>
      </c>
      <c r="FU8">
        <f>LARGE(FT$7:FT$42,$A8)</f>
        <v>0</v>
      </c>
      <c r="FV8">
        <f t="shared" si="87"/>
        <v>0</v>
      </c>
      <c r="FW8">
        <f t="shared" si="88"/>
        <v>0</v>
      </c>
      <c r="FX8">
        <f aca="true" t="shared" si="136" ref="FX8:FX42">IF(FU8=0,0,IF(FV8=FV7,FX7+1,1))</f>
        <v>0</v>
      </c>
      <c r="FY8">
        <f t="shared" si="89"/>
        <v>99999</v>
      </c>
      <c r="FZ8">
        <f>SMALL(FY$7:FY$42,$A8)</f>
        <v>99999</v>
      </c>
      <c r="GA8">
        <f t="shared" si="90"/>
        <v>999</v>
      </c>
      <c r="GB8">
        <f t="shared" si="91"/>
        <v>99</v>
      </c>
      <c r="GD8">
        <f t="shared" si="92"/>
        <v>0</v>
      </c>
      <c r="GF8">
        <f>IF('[1]Einstellung'!U41="",0,1)</f>
        <v>0</v>
      </c>
      <c r="GG8">
        <f t="shared" si="93"/>
        <v>0</v>
      </c>
      <c r="GH8">
        <f>LARGE(GG$7:GG$42,$A8)</f>
        <v>0</v>
      </c>
      <c r="GI8">
        <f t="shared" si="94"/>
        <v>0</v>
      </c>
      <c r="GJ8">
        <f t="shared" si="95"/>
        <v>0</v>
      </c>
      <c r="GK8">
        <f aca="true" t="shared" si="137" ref="GK8:GK42">IF(GH8=0,0,IF(GI8=GI7,GK7+1,1))</f>
        <v>0</v>
      </c>
      <c r="GL8">
        <f t="shared" si="96"/>
        <v>99999</v>
      </c>
      <c r="GM8">
        <f>SMALL(GL$7:GL$42,$A8)</f>
        <v>99999</v>
      </c>
      <c r="GN8">
        <f t="shared" si="97"/>
        <v>999</v>
      </c>
      <c r="GO8">
        <f t="shared" si="98"/>
        <v>99</v>
      </c>
      <c r="GQ8">
        <f t="shared" si="99"/>
        <v>0</v>
      </c>
      <c r="GS8">
        <f>IF('[1]Einstellung'!V41="",0,1)</f>
        <v>0</v>
      </c>
      <c r="GT8">
        <f t="shared" si="100"/>
        <v>0</v>
      </c>
      <c r="GU8">
        <f>LARGE(GT$7:GT$42,$A8)</f>
        <v>0</v>
      </c>
      <c r="GV8">
        <f t="shared" si="101"/>
        <v>0</v>
      </c>
      <c r="GW8">
        <f t="shared" si="102"/>
        <v>0</v>
      </c>
      <c r="GX8">
        <f aca="true" t="shared" si="138" ref="GX8:GX42">IF(GU8=0,0,IF(GV8=GV7,GX7+1,1))</f>
        <v>0</v>
      </c>
      <c r="GY8">
        <f t="shared" si="103"/>
        <v>99999</v>
      </c>
      <c r="GZ8">
        <f>SMALL(GY$7:GY$42,$A8)</f>
        <v>99999</v>
      </c>
      <c r="HA8">
        <f t="shared" si="104"/>
        <v>999</v>
      </c>
      <c r="HB8">
        <f t="shared" si="105"/>
        <v>99</v>
      </c>
      <c r="HD8">
        <f t="shared" si="106"/>
        <v>0</v>
      </c>
      <c r="HF8">
        <f>IF('[1]Einstellung'!W41="",0,1)</f>
        <v>0</v>
      </c>
      <c r="HG8">
        <f t="shared" si="107"/>
        <v>0</v>
      </c>
      <c r="HH8">
        <f>LARGE(HG$7:HG$42,$A8)</f>
        <v>0</v>
      </c>
      <c r="HI8">
        <f t="shared" si="108"/>
        <v>0</v>
      </c>
      <c r="HJ8">
        <f t="shared" si="109"/>
        <v>0</v>
      </c>
      <c r="HK8">
        <f aca="true" t="shared" si="139" ref="HK8:HK42">IF(HH8=0,0,IF(HI8=HI7,HK7+1,1))</f>
        <v>0</v>
      </c>
      <c r="HL8">
        <f t="shared" si="110"/>
        <v>99999</v>
      </c>
      <c r="HM8">
        <f>SMALL(HL$7:HL$42,$A8)</f>
        <v>99999</v>
      </c>
      <c r="HN8">
        <f t="shared" si="111"/>
        <v>999</v>
      </c>
      <c r="HO8">
        <f t="shared" si="112"/>
        <v>99</v>
      </c>
      <c r="HQ8">
        <f t="shared" si="113"/>
        <v>0</v>
      </c>
      <c r="HS8">
        <f>IF('[1]Einstellung'!X41="",0,1)</f>
        <v>0</v>
      </c>
      <c r="HT8">
        <f t="shared" si="114"/>
        <v>0</v>
      </c>
      <c r="HU8">
        <f>LARGE(HT$7:HT$42,$A8)</f>
        <v>0</v>
      </c>
      <c r="HV8">
        <f t="shared" si="115"/>
        <v>0</v>
      </c>
      <c r="HW8">
        <f t="shared" si="116"/>
        <v>0</v>
      </c>
      <c r="HX8">
        <f aca="true" t="shared" si="140" ref="HX8:HX42">IF(HU8=0,0,IF(HV8=HV7,HX7+1,1))</f>
        <v>0</v>
      </c>
      <c r="HY8">
        <f t="shared" si="117"/>
        <v>99999</v>
      </c>
      <c r="HZ8">
        <f>SMALL(HY$7:HY$42,$A8)</f>
        <v>99999</v>
      </c>
      <c r="IA8">
        <f t="shared" si="118"/>
        <v>999</v>
      </c>
      <c r="IB8">
        <f t="shared" si="119"/>
        <v>99</v>
      </c>
      <c r="ID8">
        <f t="shared" si="120"/>
        <v>0</v>
      </c>
      <c r="IF8">
        <f>IF('[1]Einstellung'!Y41="",0,1)</f>
        <v>0</v>
      </c>
      <c r="IG8">
        <f t="shared" si="121"/>
        <v>0</v>
      </c>
      <c r="IH8">
        <f>LARGE(IG$7:IG$42,$A8)</f>
        <v>0</v>
      </c>
      <c r="II8">
        <f t="shared" si="122"/>
        <v>0</v>
      </c>
      <c r="IJ8">
        <f t="shared" si="123"/>
        <v>0</v>
      </c>
      <c r="IK8">
        <f aca="true" t="shared" si="141" ref="IK8:IK42">IF(IH8=0,0,IF(II8=II7,IK7+1,1))</f>
        <v>0</v>
      </c>
      <c r="IL8">
        <f t="shared" si="124"/>
        <v>99999</v>
      </c>
      <c r="IM8">
        <f>SMALL(IL$7:IL$42,$A8)</f>
        <v>99999</v>
      </c>
      <c r="IN8">
        <f t="shared" si="125"/>
        <v>999</v>
      </c>
      <c r="IO8">
        <f t="shared" si="126"/>
        <v>99</v>
      </c>
      <c r="IT8">
        <f>IF('[1]Wettkampf'!BK7&lt;&gt;"",VLOOKUP('[1]Wettkampf'!BK7,Athl01,11),"")</f>
        <v>4714</v>
      </c>
      <c r="IU8">
        <f>IF('[1]Wettkampf'!BK7&lt;&gt;"",VLOOKUP('[1]Wettkampf'!BK7,Athl01,10),"")</f>
        <v>0</v>
      </c>
      <c r="IV8">
        <f t="shared" si="127"/>
        <v>4714</v>
      </c>
    </row>
    <row r="9" spans="1:256" ht="13.5" customHeight="1">
      <c r="A9" s="47">
        <v>3</v>
      </c>
      <c r="B9" s="47" t="str">
        <f>IF('[1]Einstellung'!B42&lt;&gt;"",'[1]Einstellung'!B42,"")</f>
        <v>Herren</v>
      </c>
      <c r="C9" s="63" t="str">
        <f>'[1]Einstellung'!D42</f>
        <v>Ceidl Martin</v>
      </c>
      <c r="D9" s="64" t="str">
        <f>'[1]Einstellung'!D42</f>
        <v>Ceidl Martin</v>
      </c>
      <c r="E9" s="50" t="str">
        <f>IF('[1]Einstellung'!$S$28="N",IF('[1]Wettkampf'!BK8&lt;&gt;"",VLOOKUP('[1]Wettkampf'!BK8,Athl01,13),""),IF('[1]Wettkampf'!BK8&lt;&gt;"",VLOOKUP('[1]Wettkampf'!BK8,Athl01,'[1]Einstellung'!$I$2),""))</f>
        <v>MÖD</v>
      </c>
      <c r="F9" s="51">
        <f>IF('[1]Wettkampf'!BK8&lt;&gt;"",YEAR(VLOOKUP('[1]Wettkampf'!BK8,Athl01,4)),"")</f>
        <v>1990</v>
      </c>
      <c r="G9" s="47">
        <f t="shared" si="0"/>
        <v>4586</v>
      </c>
      <c r="H9" s="52">
        <f>IF('[1]Wettkampf'!K8="","",'[1]Wettkampf'!K8)</f>
        <v>96.2</v>
      </c>
      <c r="I9" s="53">
        <f>IF('[1]Wettkampf'!P8=0,"",'[1]Wettkampf'!P8)</f>
        <v>102</v>
      </c>
      <c r="J9" s="54">
        <f>IF('[1]Wettkampf'!Q8="+","",IF('[1]Wettkampf'!Q8="-","x",""))</f>
      </c>
      <c r="K9" s="55">
        <f>IF('[1]Wettkampf'!R8=0,"",'[1]Wettkampf'!R8)</f>
        <v>106</v>
      </c>
      <c r="L9" s="54">
        <f>IF('[1]Wettkampf'!S8="+","",IF('[1]Wettkampf'!S8="-","x",""))</f>
      </c>
      <c r="M9" s="55">
        <f>IF('[1]Wettkampf'!T8=0,"",'[1]Wettkampf'!T8)</f>
        <v>108</v>
      </c>
      <c r="N9" s="54" t="str">
        <f>IF('[1]Wettkampf'!U8="+","",IF('[1]Wettkampf'!U8="-","x",""))</f>
        <v>x</v>
      </c>
      <c r="O9" s="56">
        <f>IF('[1]Wettkampf'!L8&lt;&gt;"",'[1]Wettkampf'!BA8,"")</f>
        <v>106</v>
      </c>
      <c r="P9" s="57" t="s">
        <v>20</v>
      </c>
      <c r="Q9" s="53">
        <f>IF('[1]Wettkampf'!W8=0,"",'[1]Wettkampf'!W8)</f>
        <v>124</v>
      </c>
      <c r="R9" s="54">
        <f>IF('[1]Wettkampf'!X8="+","",IF('[1]Wettkampf'!X8="-","x",""))</f>
      </c>
      <c r="S9" s="55">
        <f>IF('[1]Wettkampf'!Y8=0,"",'[1]Wettkampf'!Y8)</f>
        <v>128</v>
      </c>
      <c r="T9" s="54" t="str">
        <f>IF('[1]Wettkampf'!Z8="+","",IF('[1]Wettkampf'!Z8="-","x",""))</f>
        <v>x</v>
      </c>
      <c r="U9" s="55">
        <f>IF('[1]Wettkampf'!AA8=0,"",'[1]Wettkampf'!AA8)</f>
        <v>128</v>
      </c>
      <c r="V9" s="54" t="str">
        <f>IF('[1]Wettkampf'!AB8="+","",IF('[1]Wettkampf'!AB8="-","x",""))</f>
        <v>x</v>
      </c>
      <c r="W9" s="56">
        <f>IF('[1]Wettkampf'!L8&lt;&gt;"",'[1]Wettkampf'!BE8,"")</f>
        <v>124</v>
      </c>
      <c r="X9" s="57" t="s">
        <v>20</v>
      </c>
      <c r="Y9" s="58">
        <f>IF('[1]Wettkampf'!L8&lt;&gt;"",IF($AU$1="J",O9+W9,IF($AU$1="R",IF(O9=0,0,O9+W9),IF(AU$1="S",IF(W9=0,0,O9+W9),IF(O9=0,0,IF(W9=0,0,O9+W9))))),"")</f>
        <v>230</v>
      </c>
      <c r="Z9" s="59">
        <f>IF('[1]Wettkampf'!L8&lt;&gt;"",ROUND('[1]Wettkampf'!BR8*Y9,2),"")</f>
        <v>259.88</v>
      </c>
      <c r="AA9" s="60">
        <f t="shared" si="1"/>
      </c>
      <c r="AB9" s="61">
        <f>IF('[1]Einstellung'!L42&lt;&gt;"",IF(ISERROR(VLOOKUP(A9,R_GRP_01,2,FALSE)),99,IF(VLOOKUP(A9,R_GRP_01,1,FALSE)=A9,VLOOKUP(A9,R_GRP_01,2,FALSE),99)),"")</f>
      </c>
      <c r="AC9" s="61">
        <f>IF('[1]Einstellung'!M42&lt;&gt;"",IF(ISERROR(VLOOKUP(A9,R_GRP_02,2)),99,IF(VLOOKUP(A9,R_GRP_02,1)=A9,VLOOKUP(A9,R_GRP_02,2),99)),"")</f>
        <v>2</v>
      </c>
      <c r="AD9" s="61">
        <f>IF('[1]Einstellung'!N42&lt;&gt;"",IF(ISERROR(VLOOKUP(A9,R_GRP_03,2)),99,IF(VLOOKUP(A9,R_GRP_03,1)=A9,VLOOKUP(A9,R_GRP_03,2),99)),"")</f>
      </c>
      <c r="AE9" s="61">
        <f>IF('[1]Einstellung'!O42&lt;&gt;"",IF(ISERROR(VLOOKUP(A9,R_GRP_04,2)),99,IF(VLOOKUP(A9,R_GRP_04,1)=A9,VLOOKUP(A9,R_GRP_04,2),99)),"")</f>
      </c>
      <c r="AF9" s="61">
        <f>IF('[1]Einstellung'!P42&lt;&gt;"",IF(ISERROR(VLOOKUP(A9,R_GRP_05,2)),99,IF(VLOOKUP(A9,R_GRP_05,1)=A9,VLOOKUP(A9,R_GRP_05,2),99)),"")</f>
      </c>
      <c r="AG9" s="61">
        <f>IF('[1]Einstellung'!Q42&lt;&gt;"",IF(ISERROR(VLOOKUP(A9,R_GRP_06,2)),99,IF(VLOOKUP(A9,R_GRP_06,1)=A9,VLOOKUP(A9,R_GRP_06,2),99)),"")</f>
      </c>
      <c r="AH9" s="61">
        <f>IF('[1]Einstellung'!R42&lt;&gt;"",IF(ISERROR(VLOOKUP(A9,R_GRP_07,2)),99,IF(VLOOKUP(A9,R_GRP_07,1)=A9,VLOOKUP(A9,R_GRP_07,2),99)),"")</f>
      </c>
      <c r="AI9" s="61">
        <f>IF('[1]Einstellung'!S42&lt;&gt;"",IF(ISERROR(VLOOKUP(A9,R_GRP_08,2)),99,IF(VLOOKUP(A9,R_GRP_08,1)=A9,VLOOKUP(A9,R_GRP_08,2),99)),"")</f>
      </c>
      <c r="AJ9" s="61">
        <f>IF('[1]Einstellung'!T42&lt;&gt;"",IF(ISERROR(VLOOKUP(A9,R_GRP_09,2)),99,IF(VLOOKUP(A9,R_GRP_09,1)=A9,VLOOKUP(A9,R_GRP_09,2),99)),"")</f>
      </c>
      <c r="AK9" s="61">
        <f>IF('[1]Einstellung'!U42&lt;&gt;"",IF(ISERROR(VLOOKUP(A9,R_GRP_10,2)),99,IF(VLOOKUP(A9,R_GRP_10,1)=A9,VLOOKUP(A9,R_GRP_10,2),99)),"")</f>
      </c>
      <c r="AL9" s="61">
        <f>IF('[1]Einstellung'!V42&lt;&gt;"",IF(ISERROR(VLOOKUP(A9,R_GRP_11,2)),99,IF(VLOOKUP(A9,R_GRP_11,1)=A9,VLOOKUP(A9,R_GRP_11,2),99)),"")</f>
      </c>
      <c r="AM9" s="61">
        <f>IF('[1]Einstellung'!W42&lt;&gt;"",IF(ISERROR(VLOOKUP(A9,R_GRP_12,2)),99,IF(VLOOKUP(A9,R_GRP_12,1)=A9,VLOOKUP(A9,R_GRP_12,2),99)),"")</f>
      </c>
      <c r="AN9" s="61">
        <f>IF('[1]Einstellung'!X42&lt;&gt;"",IF(ISERROR(VLOOKUP(A9,R_GRP_13,2)),99,IF(VLOOKUP(A9,R_GRP_13,1)=A9,VLOOKUP(A9,R_GRP_13,2),99)),"")</f>
      </c>
      <c r="AO9" s="61">
        <f>IF('[1]Einstellung'!Y42&lt;&gt;"",IF(ISERROR(VLOOKUP(A9,R_GRP_14,2)),99,IF(VLOOKUP(A9,R_GRP_14,1)=A9,VLOOKUP(A9,R_GRP_14,2),99)),"")</f>
      </c>
      <c r="AP9" s="61">
        <f t="shared" si="2"/>
        <v>4</v>
      </c>
      <c r="AQ9" s="61">
        <f t="shared" si="3"/>
      </c>
      <c r="AU9" s="46">
        <f>IF(C9&lt;&gt;"",YEAR('[1]Wiegeliste'!$D$4)-F9,0)</f>
        <v>26</v>
      </c>
      <c r="AV9">
        <f t="shared" si="4"/>
        <v>0</v>
      </c>
      <c r="AZ9" s="62">
        <f t="shared" si="5"/>
        <v>259880003</v>
      </c>
      <c r="BA9">
        <f t="shared" si="6"/>
        <v>265850002.00000003</v>
      </c>
      <c r="BB9">
        <f t="shared" si="7"/>
        <v>2.0000000298023224</v>
      </c>
      <c r="BC9">
        <f t="shared" si="8"/>
        <v>2003.0000298023224</v>
      </c>
      <c r="BD9">
        <f t="shared" si="9"/>
        <v>4006</v>
      </c>
      <c r="BE9">
        <f t="shared" si="10"/>
        <v>4</v>
      </c>
      <c r="BF9">
        <f t="shared" si="11"/>
        <v>6</v>
      </c>
      <c r="BH9">
        <f t="shared" si="12"/>
        <v>0</v>
      </c>
      <c r="BI9" t="e">
        <f t="shared" si="13"/>
        <v>#VALUE!</v>
      </c>
      <c r="BJ9" t="e">
        <f t="shared" si="14"/>
        <v>#VALUE!</v>
      </c>
      <c r="BK9" t="e">
        <f t="shared" si="15"/>
        <v>#VALUE!</v>
      </c>
      <c r="BL9" t="e">
        <f t="shared" si="16"/>
        <v>#VALUE!</v>
      </c>
      <c r="BM9" t="e">
        <f t="shared" si="17"/>
        <v>#VALUE!</v>
      </c>
      <c r="BN9" t="e">
        <f t="shared" si="18"/>
        <v>#VALUE!</v>
      </c>
      <c r="BQ9">
        <f t="shared" si="19"/>
        <v>259.88</v>
      </c>
      <c r="BR9">
        <f t="shared" si="20"/>
        <v>21</v>
      </c>
      <c r="BS9">
        <f>IF('[1]Einstellung'!L42="",0,1)</f>
        <v>0</v>
      </c>
      <c r="BT9">
        <f t="shared" si="21"/>
        <v>0</v>
      </c>
      <c r="BU9">
        <f t="shared" si="22"/>
        <v>0</v>
      </c>
      <c r="BV9">
        <f t="shared" si="23"/>
        <v>0</v>
      </c>
      <c r="BW9">
        <f t="shared" si="24"/>
        <v>0</v>
      </c>
      <c r="BX9">
        <f t="shared" si="128"/>
        <v>0</v>
      </c>
      <c r="BY9">
        <f t="shared" si="25"/>
        <v>99999</v>
      </c>
      <c r="BZ9">
        <f t="shared" si="26"/>
        <v>99999</v>
      </c>
      <c r="CA9">
        <f t="shared" si="27"/>
        <v>999</v>
      </c>
      <c r="CB9">
        <f t="shared" si="28"/>
        <v>99</v>
      </c>
      <c r="CD9">
        <f t="shared" si="29"/>
        <v>259.88</v>
      </c>
      <c r="CF9">
        <f>IF('[1]Einstellung'!M42="",0,1)</f>
        <v>1</v>
      </c>
      <c r="CG9">
        <f t="shared" si="30"/>
        <v>21259889037903</v>
      </c>
      <c r="CH9">
        <f t="shared" si="31"/>
        <v>24265858927928</v>
      </c>
      <c r="CI9">
        <f t="shared" si="32"/>
        <v>24</v>
      </c>
      <c r="CJ9">
        <f t="shared" si="33"/>
        <v>28</v>
      </c>
      <c r="CK9">
        <f t="shared" si="129"/>
        <v>1</v>
      </c>
      <c r="CL9">
        <f t="shared" si="34"/>
        <v>2801</v>
      </c>
      <c r="CM9">
        <f t="shared" si="35"/>
        <v>404</v>
      </c>
      <c r="CN9">
        <f t="shared" si="36"/>
        <v>4</v>
      </c>
      <c r="CO9">
        <f t="shared" si="37"/>
        <v>4</v>
      </c>
      <c r="CQ9">
        <f t="shared" si="38"/>
        <v>0</v>
      </c>
      <c r="CS9">
        <f>IF('[1]Einstellung'!N42="",0,1)</f>
        <v>0</v>
      </c>
      <c r="CT9">
        <f t="shared" si="39"/>
        <v>0</v>
      </c>
      <c r="CU9">
        <f t="shared" si="40"/>
        <v>0</v>
      </c>
      <c r="CV9">
        <f t="shared" si="41"/>
        <v>0</v>
      </c>
      <c r="CW9">
        <f t="shared" si="42"/>
        <v>0</v>
      </c>
      <c r="CX9">
        <f t="shared" si="130"/>
        <v>0</v>
      </c>
      <c r="CY9">
        <f t="shared" si="43"/>
        <v>99999</v>
      </c>
      <c r="CZ9">
        <f t="shared" si="44"/>
        <v>99999</v>
      </c>
      <c r="DA9">
        <f t="shared" si="45"/>
        <v>999</v>
      </c>
      <c r="DB9">
        <f t="shared" si="46"/>
        <v>99</v>
      </c>
      <c r="DD9">
        <f t="shared" si="47"/>
        <v>0</v>
      </c>
      <c r="DF9">
        <f>IF('[1]Einstellung'!O42="",0,1)</f>
        <v>0</v>
      </c>
      <c r="DG9">
        <f t="shared" si="48"/>
        <v>0</v>
      </c>
      <c r="DH9">
        <f t="shared" si="49"/>
        <v>0</v>
      </c>
      <c r="DI9">
        <f t="shared" si="50"/>
        <v>0</v>
      </c>
      <c r="DJ9">
        <f t="shared" si="51"/>
        <v>0</v>
      </c>
      <c r="DK9">
        <f t="shared" si="131"/>
        <v>0</v>
      </c>
      <c r="DL9">
        <f t="shared" si="52"/>
        <v>99999</v>
      </c>
      <c r="DM9">
        <f t="shared" si="53"/>
        <v>99999</v>
      </c>
      <c r="DN9">
        <f t="shared" si="54"/>
        <v>999</v>
      </c>
      <c r="DO9">
        <f t="shared" si="55"/>
        <v>99</v>
      </c>
      <c r="DQ9">
        <f t="shared" si="56"/>
        <v>0</v>
      </c>
      <c r="DS9">
        <f>IF('[1]Einstellung'!P42="",0,1)</f>
        <v>0</v>
      </c>
      <c r="DT9">
        <f t="shared" si="57"/>
        <v>0</v>
      </c>
      <c r="DU9">
        <f t="shared" si="58"/>
        <v>0</v>
      </c>
      <c r="DV9">
        <f t="shared" si="59"/>
        <v>0</v>
      </c>
      <c r="DW9">
        <f t="shared" si="60"/>
        <v>0</v>
      </c>
      <c r="DX9">
        <f t="shared" si="132"/>
        <v>0</v>
      </c>
      <c r="DY9">
        <f t="shared" si="61"/>
        <v>99999</v>
      </c>
      <c r="DZ9">
        <f>SMALL(DY$7:DY$42,$A9)</f>
        <v>99999</v>
      </c>
      <c r="EA9">
        <f t="shared" si="62"/>
        <v>999</v>
      </c>
      <c r="EB9">
        <f t="shared" si="63"/>
        <v>99</v>
      </c>
      <c r="ED9">
        <f t="shared" si="64"/>
        <v>0</v>
      </c>
      <c r="EF9">
        <f>IF('[1]Einstellung'!Q42="",0,1)</f>
        <v>0</v>
      </c>
      <c r="EG9">
        <f t="shared" si="65"/>
        <v>0</v>
      </c>
      <c r="EH9">
        <f>LARGE(EG$7:EG$42,$A9)</f>
        <v>0</v>
      </c>
      <c r="EI9">
        <f t="shared" si="66"/>
        <v>0</v>
      </c>
      <c r="EJ9">
        <f t="shared" si="67"/>
        <v>0</v>
      </c>
      <c r="EK9">
        <f t="shared" si="133"/>
        <v>0</v>
      </c>
      <c r="EL9">
        <f t="shared" si="68"/>
        <v>99999</v>
      </c>
      <c r="EM9">
        <f>SMALL(EL$7:EL$42,$A9)</f>
        <v>99999</v>
      </c>
      <c r="EN9">
        <f t="shared" si="69"/>
        <v>999</v>
      </c>
      <c r="EO9">
        <f t="shared" si="70"/>
        <v>99</v>
      </c>
      <c r="EQ9">
        <f t="shared" si="71"/>
        <v>0</v>
      </c>
      <c r="ES9">
        <f>IF('[1]Einstellung'!R42="",0,1)</f>
        <v>0</v>
      </c>
      <c r="ET9">
        <f t="shared" si="72"/>
        <v>0</v>
      </c>
      <c r="EU9">
        <f>LARGE(ET$7:ET$42,$A9)</f>
        <v>0</v>
      </c>
      <c r="EV9">
        <f t="shared" si="73"/>
        <v>0</v>
      </c>
      <c r="EW9">
        <f t="shared" si="74"/>
        <v>0</v>
      </c>
      <c r="EX9">
        <f t="shared" si="134"/>
        <v>0</v>
      </c>
      <c r="EY9">
        <f t="shared" si="75"/>
        <v>99999</v>
      </c>
      <c r="EZ9">
        <f>SMALL(EY$7:EY$42,$A9)</f>
        <v>99999</v>
      </c>
      <c r="FA9">
        <f t="shared" si="76"/>
        <v>999</v>
      </c>
      <c r="FB9">
        <f t="shared" si="77"/>
        <v>99</v>
      </c>
      <c r="FD9">
        <f t="shared" si="78"/>
        <v>0</v>
      </c>
      <c r="FF9">
        <f>IF('[1]Einstellung'!S42="",0,1)</f>
        <v>0</v>
      </c>
      <c r="FG9">
        <f t="shared" si="79"/>
        <v>0</v>
      </c>
      <c r="FH9">
        <f>LARGE(FG$7:FG$42,$A9)</f>
        <v>0</v>
      </c>
      <c r="FI9">
        <f t="shared" si="80"/>
        <v>0</v>
      </c>
      <c r="FJ9">
        <f t="shared" si="81"/>
        <v>0</v>
      </c>
      <c r="FK9">
        <f t="shared" si="135"/>
        <v>0</v>
      </c>
      <c r="FL9">
        <f t="shared" si="82"/>
        <v>99999</v>
      </c>
      <c r="FM9" s="14">
        <f>SMALL(FL$7:FL$42,$A9)</f>
        <v>99999</v>
      </c>
      <c r="FN9">
        <f t="shared" si="83"/>
        <v>999</v>
      </c>
      <c r="FO9">
        <f t="shared" si="84"/>
        <v>99</v>
      </c>
      <c r="FQ9">
        <f t="shared" si="85"/>
        <v>0</v>
      </c>
      <c r="FS9">
        <f>IF('[1]Einstellung'!T42="",0,1)</f>
        <v>0</v>
      </c>
      <c r="FT9">
        <f t="shared" si="86"/>
        <v>0</v>
      </c>
      <c r="FU9">
        <f>LARGE(FT$7:FT$42,$A9)</f>
        <v>0</v>
      </c>
      <c r="FV9">
        <f t="shared" si="87"/>
        <v>0</v>
      </c>
      <c r="FW9">
        <f t="shared" si="88"/>
        <v>0</v>
      </c>
      <c r="FX9">
        <f t="shared" si="136"/>
        <v>0</v>
      </c>
      <c r="FY9">
        <f t="shared" si="89"/>
        <v>99999</v>
      </c>
      <c r="FZ9">
        <f>SMALL(FY$7:FY$42,$A9)</f>
        <v>99999</v>
      </c>
      <c r="GA9">
        <f t="shared" si="90"/>
        <v>999</v>
      </c>
      <c r="GB9">
        <f t="shared" si="91"/>
        <v>99</v>
      </c>
      <c r="GD9">
        <f t="shared" si="92"/>
        <v>0</v>
      </c>
      <c r="GF9">
        <f>IF('[1]Einstellung'!U42="",0,1)</f>
        <v>0</v>
      </c>
      <c r="GG9">
        <f t="shared" si="93"/>
        <v>0</v>
      </c>
      <c r="GH9">
        <f>LARGE(GG$7:GG$42,$A9)</f>
        <v>0</v>
      </c>
      <c r="GI9">
        <f t="shared" si="94"/>
        <v>0</v>
      </c>
      <c r="GJ9">
        <f t="shared" si="95"/>
        <v>0</v>
      </c>
      <c r="GK9">
        <f t="shared" si="137"/>
        <v>0</v>
      </c>
      <c r="GL9">
        <f t="shared" si="96"/>
        <v>99999</v>
      </c>
      <c r="GM9">
        <f>SMALL(GL$7:GL$42,$A9)</f>
        <v>99999</v>
      </c>
      <c r="GN9">
        <f t="shared" si="97"/>
        <v>999</v>
      </c>
      <c r="GO9">
        <f t="shared" si="98"/>
        <v>99</v>
      </c>
      <c r="GQ9">
        <f t="shared" si="99"/>
        <v>0</v>
      </c>
      <c r="GS9">
        <f>IF('[1]Einstellung'!V42="",0,1)</f>
        <v>0</v>
      </c>
      <c r="GT9">
        <f t="shared" si="100"/>
        <v>0</v>
      </c>
      <c r="GU9">
        <f>LARGE(GT$7:GT$42,$A9)</f>
        <v>0</v>
      </c>
      <c r="GV9">
        <f t="shared" si="101"/>
        <v>0</v>
      </c>
      <c r="GW9">
        <f t="shared" si="102"/>
        <v>0</v>
      </c>
      <c r="GX9">
        <f t="shared" si="138"/>
        <v>0</v>
      </c>
      <c r="GY9">
        <f t="shared" si="103"/>
        <v>99999</v>
      </c>
      <c r="GZ9">
        <f>SMALL(GY$7:GY$42,$A9)</f>
        <v>99999</v>
      </c>
      <c r="HA9">
        <f t="shared" si="104"/>
        <v>999</v>
      </c>
      <c r="HB9">
        <f t="shared" si="105"/>
        <v>99</v>
      </c>
      <c r="HD9">
        <f t="shared" si="106"/>
        <v>0</v>
      </c>
      <c r="HF9">
        <f>IF('[1]Einstellung'!W42="",0,1)</f>
        <v>0</v>
      </c>
      <c r="HG9">
        <f t="shared" si="107"/>
        <v>0</v>
      </c>
      <c r="HH9">
        <f>LARGE(HG$7:HG$42,$A9)</f>
        <v>0</v>
      </c>
      <c r="HI9">
        <f t="shared" si="108"/>
        <v>0</v>
      </c>
      <c r="HJ9">
        <f t="shared" si="109"/>
        <v>0</v>
      </c>
      <c r="HK9">
        <f t="shared" si="139"/>
        <v>0</v>
      </c>
      <c r="HL9">
        <f t="shared" si="110"/>
        <v>99999</v>
      </c>
      <c r="HM9">
        <f>SMALL(HL$7:HL$42,$A9)</f>
        <v>99999</v>
      </c>
      <c r="HN9">
        <f t="shared" si="111"/>
        <v>999</v>
      </c>
      <c r="HO9">
        <f t="shared" si="112"/>
        <v>99</v>
      </c>
      <c r="HQ9">
        <f t="shared" si="113"/>
        <v>0</v>
      </c>
      <c r="HS9">
        <f>IF('[1]Einstellung'!X42="",0,1)</f>
        <v>0</v>
      </c>
      <c r="HT9">
        <f t="shared" si="114"/>
        <v>0</v>
      </c>
      <c r="HU9">
        <f>LARGE(HT$7:HT$42,$A9)</f>
        <v>0</v>
      </c>
      <c r="HV9">
        <f t="shared" si="115"/>
        <v>0</v>
      </c>
      <c r="HW9">
        <f t="shared" si="116"/>
        <v>0</v>
      </c>
      <c r="HX9">
        <f t="shared" si="140"/>
        <v>0</v>
      </c>
      <c r="HY9">
        <f t="shared" si="117"/>
        <v>99999</v>
      </c>
      <c r="HZ9">
        <f>SMALL(HY$7:HY$42,$A9)</f>
        <v>99999</v>
      </c>
      <c r="IA9">
        <f t="shared" si="118"/>
        <v>999</v>
      </c>
      <c r="IB9">
        <f t="shared" si="119"/>
        <v>99</v>
      </c>
      <c r="ID9">
        <f t="shared" si="120"/>
        <v>0</v>
      </c>
      <c r="IF9">
        <f>IF('[1]Einstellung'!Y42="",0,1)</f>
        <v>0</v>
      </c>
      <c r="IG9">
        <f t="shared" si="121"/>
        <v>0</v>
      </c>
      <c r="IH9">
        <f>LARGE(IG$7:IG$42,$A9)</f>
        <v>0</v>
      </c>
      <c r="II9">
        <f t="shared" si="122"/>
        <v>0</v>
      </c>
      <c r="IJ9">
        <f t="shared" si="123"/>
        <v>0</v>
      </c>
      <c r="IK9">
        <f t="shared" si="141"/>
        <v>0</v>
      </c>
      <c r="IL9">
        <f t="shared" si="124"/>
        <v>99999</v>
      </c>
      <c r="IM9">
        <f>SMALL(IL$7:IL$42,$A9)</f>
        <v>99999</v>
      </c>
      <c r="IN9">
        <f t="shared" si="125"/>
        <v>999</v>
      </c>
      <c r="IO9">
        <f t="shared" si="126"/>
        <v>99</v>
      </c>
      <c r="IT9">
        <f>IF('[1]Wettkampf'!BK8&lt;&gt;"",VLOOKUP('[1]Wettkampf'!BK8,Athl01,11),"")</f>
        <v>4586</v>
      </c>
      <c r="IU9">
        <f>IF('[1]Wettkampf'!BK8&lt;&gt;"",VLOOKUP('[1]Wettkampf'!BK8,Athl01,10),"")</f>
      </c>
      <c r="IV9">
        <f t="shared" si="127"/>
        <v>4586</v>
      </c>
    </row>
    <row r="10" spans="1:256" ht="13.5" customHeight="1">
      <c r="A10" s="47">
        <v>4</v>
      </c>
      <c r="B10" s="47" t="str">
        <f>IF('[1]Einstellung'!B43&lt;&gt;"",'[1]Einstellung'!B43,"")</f>
        <v>Herren</v>
      </c>
      <c r="C10" s="63" t="str">
        <f>'[1]Einstellung'!D43</f>
        <v>Sedlacek Claus, Mag.</v>
      </c>
      <c r="D10" s="64" t="str">
        <f>'[1]Einstellung'!D43</f>
        <v>Sedlacek Claus, Mag.</v>
      </c>
      <c r="E10" s="50" t="str">
        <f>IF('[1]Einstellung'!$S$28="N",IF('[1]Wettkampf'!BK9&lt;&gt;"",VLOOKUP('[1]Wettkampf'!BK9,Athl01,13),""),IF('[1]Wettkampf'!BK9&lt;&gt;"",VLOOKUP('[1]Wettkampf'!BK9,Athl01,'[1]Einstellung'!$I$2),""))</f>
        <v>WLD</v>
      </c>
      <c r="F10" s="51">
        <f>IF('[1]Wettkampf'!BK9&lt;&gt;"",YEAR(VLOOKUP('[1]Wettkampf'!BK9,Athl01,4)),"")</f>
        <v>1971</v>
      </c>
      <c r="G10" s="47">
        <f t="shared" si="0"/>
        <v>4054</v>
      </c>
      <c r="H10" s="52">
        <f>IF('[1]Wettkampf'!K9="","",'[1]Wettkampf'!K9)</f>
        <v>92</v>
      </c>
      <c r="I10" s="53">
        <f>IF('[1]Wettkampf'!P9=0,"",'[1]Wettkampf'!P9)</f>
        <v>95</v>
      </c>
      <c r="J10" s="54">
        <f>IF('[1]Wettkampf'!Q9="+","",IF('[1]Wettkampf'!Q9="-","x",""))</f>
      </c>
      <c r="K10" s="55">
        <f>IF('[1]Wettkampf'!R9=0,"",'[1]Wettkampf'!R9)</f>
        <v>100</v>
      </c>
      <c r="L10" s="54">
        <f>IF('[1]Wettkampf'!S9="+","",IF('[1]Wettkampf'!S9="-","x",""))</f>
      </c>
      <c r="M10" s="55">
        <f>IF('[1]Wettkampf'!T9=0,"",'[1]Wettkampf'!T9)</f>
        <v>105</v>
      </c>
      <c r="N10" s="54" t="str">
        <f>IF('[1]Wettkampf'!U9="+","",IF('[1]Wettkampf'!U9="-","x",""))</f>
        <v>x</v>
      </c>
      <c r="O10" s="56">
        <f>IF('[1]Wettkampf'!L9&lt;&gt;"",'[1]Wettkampf'!BA9,"")</f>
        <v>100</v>
      </c>
      <c r="P10" s="57" t="s">
        <v>20</v>
      </c>
      <c r="Q10" s="53">
        <f>IF('[1]Wettkampf'!W9=0,"",'[1]Wettkampf'!W9)</f>
        <v>120</v>
      </c>
      <c r="R10" s="54">
        <f>IF('[1]Wettkampf'!X9="+","",IF('[1]Wettkampf'!X9="-","x",""))</f>
      </c>
      <c r="S10" s="55">
        <f>IF('[1]Wettkampf'!Y9=0,"",'[1]Wettkampf'!Y9)</f>
        <v>125</v>
      </c>
      <c r="T10" s="54" t="str">
        <f>IF('[1]Wettkampf'!Z9="+","",IF('[1]Wettkampf'!Z9="-","x",""))</f>
        <v>x</v>
      </c>
      <c r="U10" s="55">
        <f>IF('[1]Wettkampf'!AA9=0,"",'[1]Wettkampf'!AA9)</f>
        <v>125</v>
      </c>
      <c r="V10" s="54" t="str">
        <f>IF('[1]Wettkampf'!AB9="+","",IF('[1]Wettkampf'!AB9="-","x",""))</f>
        <v>x</v>
      </c>
      <c r="W10" s="56">
        <f>IF('[1]Wettkampf'!L9&lt;&gt;"",'[1]Wettkampf'!BE9,"")</f>
        <v>120</v>
      </c>
      <c r="X10" s="57" t="s">
        <v>20</v>
      </c>
      <c r="Y10" s="58">
        <f>IF('[1]Wettkampf'!L9&lt;&gt;"",IF($AU$1="J",O10+W10,IF($AU$1="R",IF(O10=0,0,O10+W10),IF(AU$1="S",IF(W10=0,0,O10+W10),IF(O10=0,0,IF(W10=0,0,O10+W10))))),"")</f>
        <v>220</v>
      </c>
      <c r="Z10" s="59">
        <f>IF('[1]Wettkampf'!L9&lt;&gt;"",ROUND('[1]Wettkampf'!BR9*Y10,2),"")</f>
        <v>253.33</v>
      </c>
      <c r="AA10" s="60">
        <f t="shared" si="1"/>
        <v>302.73</v>
      </c>
      <c r="AB10" s="61">
        <f>IF('[1]Einstellung'!L43&lt;&gt;"",IF(ISERROR(VLOOKUP(A10,R_GRP_01,2,FALSE)),99,IF(VLOOKUP(A10,R_GRP_01,1,FALSE)=A10,VLOOKUP(A10,R_GRP_01,2,FALSE),99)),"")</f>
      </c>
      <c r="AC10" s="61">
        <f>IF('[1]Einstellung'!M43&lt;&gt;"",IF(ISERROR(VLOOKUP(A10,R_GRP_02,2)),99,IF(VLOOKUP(A10,R_GRP_02,1)=A10,VLOOKUP(A10,R_GRP_02,2),99)),"")</f>
        <v>4</v>
      </c>
      <c r="AD10" s="61">
        <f>IF('[1]Einstellung'!N43&lt;&gt;"",IF(ISERROR(VLOOKUP(A10,R_GRP_03,2)),99,IF(VLOOKUP(A10,R_GRP_03,1)=A10,VLOOKUP(A10,R_GRP_03,2),99)),"")</f>
      </c>
      <c r="AE10" s="61">
        <f>IF('[1]Einstellung'!O43&lt;&gt;"",IF(ISERROR(VLOOKUP(A10,R_GRP_04,2)),99,IF(VLOOKUP(A10,R_GRP_04,1)=A10,VLOOKUP(A10,R_GRP_04,2),99)),"")</f>
      </c>
      <c r="AF10" s="61">
        <f>IF('[1]Einstellung'!P43&lt;&gt;"",IF(ISERROR(VLOOKUP(A10,R_GRP_05,2)),99,IF(VLOOKUP(A10,R_GRP_05,1)=A10,VLOOKUP(A10,R_GRP_05,2),99)),"")</f>
      </c>
      <c r="AG10" s="61">
        <f>IF('[1]Einstellung'!Q43&lt;&gt;"",IF(ISERROR(VLOOKUP(A10,R_GRP_06,2)),99,IF(VLOOKUP(A10,R_GRP_06,1)=A10,VLOOKUP(A10,R_GRP_06,2),99)),"")</f>
      </c>
      <c r="AH10" s="61">
        <f>IF('[1]Einstellung'!R43&lt;&gt;"",IF(ISERROR(VLOOKUP(A10,R_GRP_07,2)),99,IF(VLOOKUP(A10,R_GRP_07,1)=A10,VLOOKUP(A10,R_GRP_07,2),99)),"")</f>
      </c>
      <c r="AI10" s="61">
        <f>IF('[1]Einstellung'!S43&lt;&gt;"",IF(ISERROR(VLOOKUP(A10,R_GRP_08,2)),99,IF(VLOOKUP(A10,R_GRP_08,1)=A10,VLOOKUP(A10,R_GRP_08,2),99)),"")</f>
      </c>
      <c r="AJ10" s="61">
        <f>IF('[1]Einstellung'!T43&lt;&gt;"",IF(ISERROR(VLOOKUP(A10,R_GRP_09,2)),99,IF(VLOOKUP(A10,R_GRP_09,1)=A10,VLOOKUP(A10,R_GRP_09,2),99)),"")</f>
      </c>
      <c r="AK10" s="61">
        <f>IF('[1]Einstellung'!U43&lt;&gt;"",IF(ISERROR(VLOOKUP(A10,R_GRP_10,2)),99,IF(VLOOKUP(A10,R_GRP_10,1)=A10,VLOOKUP(A10,R_GRP_10,2),99)),"")</f>
      </c>
      <c r="AL10" s="61">
        <f>IF('[1]Einstellung'!V43&lt;&gt;"",IF(ISERROR(VLOOKUP(A10,R_GRP_11,2)),99,IF(VLOOKUP(A10,R_GRP_11,1)=A10,VLOOKUP(A10,R_GRP_11,2),99)),"")</f>
      </c>
      <c r="AM10" s="61">
        <f>IF('[1]Einstellung'!W43&lt;&gt;"",IF(ISERROR(VLOOKUP(A10,R_GRP_12,2)),99,IF(VLOOKUP(A10,R_GRP_12,1)=A10,VLOOKUP(A10,R_GRP_12,2),99)),"")</f>
      </c>
      <c r="AN10" s="61">
        <f>IF('[1]Einstellung'!X43&lt;&gt;"",IF(ISERROR(VLOOKUP(A10,R_GRP_13,2)),99,IF(VLOOKUP(A10,R_GRP_13,1)=A10,VLOOKUP(A10,R_GRP_13,2),99)),"")</f>
      </c>
      <c r="AO10" s="61">
        <f>IF('[1]Einstellung'!Y43&lt;&gt;"",IF(ISERROR(VLOOKUP(A10,R_GRP_14,2)),99,IF(VLOOKUP(A10,R_GRP_14,1)=A10,VLOOKUP(A10,R_GRP_14,2),99)),"")</f>
      </c>
      <c r="AP10" s="61">
        <f t="shared" si="2"/>
        <v>6</v>
      </c>
      <c r="AQ10" s="61" t="e">
        <f t="shared" si="3"/>
        <v>#N/A</v>
      </c>
      <c r="AU10" s="46">
        <f>IF(C10&lt;&gt;"",YEAR('[1]Wiegeliste'!$D$4)-F10,0)</f>
        <v>45</v>
      </c>
      <c r="AV10">
        <f t="shared" si="4"/>
        <v>1.195</v>
      </c>
      <c r="AZ10" s="62">
        <f t="shared" si="5"/>
        <v>253330004</v>
      </c>
      <c r="BA10">
        <f t="shared" si="6"/>
        <v>259880003</v>
      </c>
      <c r="BB10">
        <f t="shared" si="7"/>
        <v>3</v>
      </c>
      <c r="BC10">
        <f t="shared" si="8"/>
        <v>3004</v>
      </c>
      <c r="BD10">
        <f t="shared" si="9"/>
        <v>5010</v>
      </c>
      <c r="BE10">
        <f t="shared" si="10"/>
        <v>5</v>
      </c>
      <c r="BF10">
        <f t="shared" si="11"/>
        <v>10</v>
      </c>
      <c r="BH10">
        <f t="shared" si="12"/>
        <v>302730004</v>
      </c>
      <c r="BI10" t="e">
        <f t="shared" si="13"/>
        <v>#VALUE!</v>
      </c>
      <c r="BJ10" t="e">
        <f t="shared" si="14"/>
        <v>#VALUE!</v>
      </c>
      <c r="BK10" t="e">
        <f t="shared" si="15"/>
        <v>#VALUE!</v>
      </c>
      <c r="BL10" t="e">
        <f t="shared" si="16"/>
        <v>#VALUE!</v>
      </c>
      <c r="BM10" t="e">
        <f t="shared" si="17"/>
        <v>#VALUE!</v>
      </c>
      <c r="BN10" t="e">
        <f t="shared" si="18"/>
        <v>#VALUE!</v>
      </c>
      <c r="BQ10">
        <f t="shared" si="19"/>
        <v>253.33</v>
      </c>
      <c r="BR10">
        <f t="shared" si="20"/>
        <v>21</v>
      </c>
      <c r="BS10">
        <f>IF('[1]Einstellung'!L43="",0,1)</f>
        <v>0</v>
      </c>
      <c r="BT10">
        <f t="shared" si="21"/>
        <v>0</v>
      </c>
      <c r="BU10">
        <f t="shared" si="22"/>
        <v>0</v>
      </c>
      <c r="BV10">
        <f t="shared" si="23"/>
        <v>0</v>
      </c>
      <c r="BW10">
        <f t="shared" si="24"/>
        <v>0</v>
      </c>
      <c r="BX10">
        <f t="shared" si="128"/>
        <v>0</v>
      </c>
      <c r="BY10">
        <f t="shared" si="25"/>
        <v>99999</v>
      </c>
      <c r="BZ10">
        <f t="shared" si="26"/>
        <v>99999</v>
      </c>
      <c r="CA10">
        <f t="shared" si="27"/>
        <v>999</v>
      </c>
      <c r="CB10">
        <f t="shared" si="28"/>
        <v>99</v>
      </c>
      <c r="CD10">
        <f t="shared" si="29"/>
        <v>253.33</v>
      </c>
      <c r="CF10">
        <f>IF('[1]Einstellung'!M43="",0,1)</f>
        <v>1</v>
      </c>
      <c r="CG10">
        <f t="shared" si="30"/>
        <v>21253339079904</v>
      </c>
      <c r="CH10">
        <f t="shared" si="31"/>
        <v>22301829244909</v>
      </c>
      <c r="CI10">
        <f t="shared" si="32"/>
        <v>22</v>
      </c>
      <c r="CJ10">
        <f t="shared" si="33"/>
        <v>9</v>
      </c>
      <c r="CK10">
        <f t="shared" si="129"/>
        <v>1</v>
      </c>
      <c r="CL10">
        <f t="shared" si="34"/>
        <v>901</v>
      </c>
      <c r="CM10">
        <f t="shared" si="35"/>
        <v>506</v>
      </c>
      <c r="CN10">
        <f t="shared" si="36"/>
        <v>5</v>
      </c>
      <c r="CO10">
        <f t="shared" si="37"/>
        <v>6</v>
      </c>
      <c r="CQ10">
        <f t="shared" si="38"/>
        <v>0</v>
      </c>
      <c r="CS10">
        <f>IF('[1]Einstellung'!N43="",0,1)</f>
        <v>0</v>
      </c>
      <c r="CT10">
        <f t="shared" si="39"/>
        <v>0</v>
      </c>
      <c r="CU10">
        <f t="shared" si="40"/>
        <v>0</v>
      </c>
      <c r="CV10">
        <f t="shared" si="41"/>
        <v>0</v>
      </c>
      <c r="CW10">
        <f t="shared" si="42"/>
        <v>0</v>
      </c>
      <c r="CX10">
        <f t="shared" si="130"/>
        <v>0</v>
      </c>
      <c r="CY10">
        <f t="shared" si="43"/>
        <v>99999</v>
      </c>
      <c r="CZ10">
        <f t="shared" si="44"/>
        <v>99999</v>
      </c>
      <c r="DA10">
        <f t="shared" si="45"/>
        <v>999</v>
      </c>
      <c r="DB10">
        <f t="shared" si="46"/>
        <v>99</v>
      </c>
      <c r="DD10">
        <f t="shared" si="47"/>
        <v>0</v>
      </c>
      <c r="DF10">
        <f>IF('[1]Einstellung'!O43="",0,1)</f>
        <v>0</v>
      </c>
      <c r="DG10">
        <f t="shared" si="48"/>
        <v>0</v>
      </c>
      <c r="DH10">
        <f t="shared" si="49"/>
        <v>0</v>
      </c>
      <c r="DI10">
        <f t="shared" si="50"/>
        <v>0</v>
      </c>
      <c r="DJ10">
        <f t="shared" si="51"/>
        <v>0</v>
      </c>
      <c r="DK10">
        <f t="shared" si="131"/>
        <v>0</v>
      </c>
      <c r="DL10">
        <f t="shared" si="52"/>
        <v>99999</v>
      </c>
      <c r="DM10">
        <f t="shared" si="53"/>
        <v>99999</v>
      </c>
      <c r="DN10">
        <f t="shared" si="54"/>
        <v>999</v>
      </c>
      <c r="DO10">
        <f t="shared" si="55"/>
        <v>99</v>
      </c>
      <c r="DQ10">
        <f t="shared" si="56"/>
        <v>0</v>
      </c>
      <c r="DS10">
        <f>IF('[1]Einstellung'!P43="",0,1)</f>
        <v>0</v>
      </c>
      <c r="DT10">
        <f t="shared" si="57"/>
        <v>0</v>
      </c>
      <c r="DU10">
        <f t="shared" si="58"/>
        <v>0</v>
      </c>
      <c r="DV10">
        <f t="shared" si="59"/>
        <v>0</v>
      </c>
      <c r="DW10">
        <f t="shared" si="60"/>
        <v>0</v>
      </c>
      <c r="DX10">
        <f t="shared" si="132"/>
        <v>0</v>
      </c>
      <c r="DY10">
        <f t="shared" si="61"/>
        <v>99999</v>
      </c>
      <c r="DZ10">
        <f>SMALL(DY$7:DY$42,$A10)</f>
        <v>99999</v>
      </c>
      <c r="EA10">
        <f t="shared" si="62"/>
        <v>999</v>
      </c>
      <c r="EB10">
        <f t="shared" si="63"/>
        <v>99</v>
      </c>
      <c r="ED10">
        <f t="shared" si="64"/>
        <v>0</v>
      </c>
      <c r="EF10">
        <f>IF('[1]Einstellung'!Q43="",0,1)</f>
        <v>0</v>
      </c>
      <c r="EG10">
        <f t="shared" si="65"/>
        <v>0</v>
      </c>
      <c r="EH10">
        <f>LARGE(EG$7:EG$42,$A10)</f>
        <v>0</v>
      </c>
      <c r="EI10">
        <f t="shared" si="66"/>
        <v>0</v>
      </c>
      <c r="EJ10">
        <f t="shared" si="67"/>
        <v>0</v>
      </c>
      <c r="EK10">
        <f t="shared" si="133"/>
        <v>0</v>
      </c>
      <c r="EL10">
        <f t="shared" si="68"/>
        <v>99999</v>
      </c>
      <c r="EM10">
        <f>SMALL(EL$7:EL$42,$A10)</f>
        <v>99999</v>
      </c>
      <c r="EN10">
        <f t="shared" si="69"/>
        <v>999</v>
      </c>
      <c r="EO10">
        <f t="shared" si="70"/>
        <v>99</v>
      </c>
      <c r="EQ10">
        <f t="shared" si="71"/>
        <v>0</v>
      </c>
      <c r="ES10">
        <f>IF('[1]Einstellung'!R43="",0,1)</f>
        <v>0</v>
      </c>
      <c r="ET10">
        <f t="shared" si="72"/>
        <v>0</v>
      </c>
      <c r="EU10">
        <f>LARGE(ET$7:ET$42,$A10)</f>
        <v>0</v>
      </c>
      <c r="EV10">
        <f t="shared" si="73"/>
        <v>0</v>
      </c>
      <c r="EW10">
        <f t="shared" si="74"/>
        <v>0</v>
      </c>
      <c r="EX10">
        <f t="shared" si="134"/>
        <v>0</v>
      </c>
      <c r="EY10">
        <f t="shared" si="75"/>
        <v>99999</v>
      </c>
      <c r="EZ10">
        <f>SMALL(EY$7:EY$42,$A10)</f>
        <v>99999</v>
      </c>
      <c r="FA10">
        <f t="shared" si="76"/>
        <v>999</v>
      </c>
      <c r="FB10">
        <f t="shared" si="77"/>
        <v>99</v>
      </c>
      <c r="FD10">
        <f t="shared" si="78"/>
        <v>0</v>
      </c>
      <c r="FF10">
        <f>IF('[1]Einstellung'!S43="",0,1)</f>
        <v>0</v>
      </c>
      <c r="FG10">
        <f t="shared" si="79"/>
        <v>0</v>
      </c>
      <c r="FH10">
        <f>LARGE(FG$7:FG$42,$A10)</f>
        <v>0</v>
      </c>
      <c r="FI10">
        <f t="shared" si="80"/>
        <v>0</v>
      </c>
      <c r="FJ10">
        <f t="shared" si="81"/>
        <v>0</v>
      </c>
      <c r="FK10">
        <f t="shared" si="135"/>
        <v>0</v>
      </c>
      <c r="FL10">
        <f t="shared" si="82"/>
        <v>99999</v>
      </c>
      <c r="FM10" s="14">
        <f>SMALL(FL$7:FL$42,$A10)</f>
        <v>99999</v>
      </c>
      <c r="FN10">
        <f t="shared" si="83"/>
        <v>999</v>
      </c>
      <c r="FO10">
        <f t="shared" si="84"/>
        <v>99</v>
      </c>
      <c r="FQ10">
        <f t="shared" si="85"/>
        <v>0</v>
      </c>
      <c r="FS10">
        <f>IF('[1]Einstellung'!T43="",0,1)</f>
        <v>0</v>
      </c>
      <c r="FT10">
        <f t="shared" si="86"/>
        <v>0</v>
      </c>
      <c r="FU10">
        <f>LARGE(FT$7:FT$42,$A10)</f>
        <v>0</v>
      </c>
      <c r="FV10">
        <f t="shared" si="87"/>
        <v>0</v>
      </c>
      <c r="FW10">
        <f t="shared" si="88"/>
        <v>0</v>
      </c>
      <c r="FX10">
        <f t="shared" si="136"/>
        <v>0</v>
      </c>
      <c r="FY10">
        <f t="shared" si="89"/>
        <v>99999</v>
      </c>
      <c r="FZ10">
        <f>SMALL(FY$7:FY$42,$A10)</f>
        <v>99999</v>
      </c>
      <c r="GA10">
        <f t="shared" si="90"/>
        <v>999</v>
      </c>
      <c r="GB10">
        <f t="shared" si="91"/>
        <v>99</v>
      </c>
      <c r="GD10">
        <f t="shared" si="92"/>
        <v>0</v>
      </c>
      <c r="GF10">
        <f>IF('[1]Einstellung'!U43="",0,1)</f>
        <v>0</v>
      </c>
      <c r="GG10">
        <f t="shared" si="93"/>
        <v>0</v>
      </c>
      <c r="GH10">
        <f>LARGE(GG$7:GG$42,$A10)</f>
        <v>0</v>
      </c>
      <c r="GI10">
        <f t="shared" si="94"/>
        <v>0</v>
      </c>
      <c r="GJ10">
        <f t="shared" si="95"/>
        <v>0</v>
      </c>
      <c r="GK10">
        <f t="shared" si="137"/>
        <v>0</v>
      </c>
      <c r="GL10">
        <f t="shared" si="96"/>
        <v>99999</v>
      </c>
      <c r="GM10">
        <f>SMALL(GL$7:GL$42,$A10)</f>
        <v>99999</v>
      </c>
      <c r="GN10">
        <f t="shared" si="97"/>
        <v>999</v>
      </c>
      <c r="GO10">
        <f t="shared" si="98"/>
        <v>99</v>
      </c>
      <c r="GQ10">
        <f t="shared" si="99"/>
        <v>0</v>
      </c>
      <c r="GS10">
        <f>IF('[1]Einstellung'!V43="",0,1)</f>
        <v>0</v>
      </c>
      <c r="GT10">
        <f t="shared" si="100"/>
        <v>0</v>
      </c>
      <c r="GU10">
        <f>LARGE(GT$7:GT$42,$A10)</f>
        <v>0</v>
      </c>
      <c r="GV10">
        <f t="shared" si="101"/>
        <v>0</v>
      </c>
      <c r="GW10">
        <f t="shared" si="102"/>
        <v>0</v>
      </c>
      <c r="GX10">
        <f t="shared" si="138"/>
        <v>0</v>
      </c>
      <c r="GY10">
        <f t="shared" si="103"/>
        <v>99999</v>
      </c>
      <c r="GZ10">
        <f>SMALL(GY$7:GY$42,$A10)</f>
        <v>99999</v>
      </c>
      <c r="HA10">
        <f t="shared" si="104"/>
        <v>999</v>
      </c>
      <c r="HB10">
        <f t="shared" si="105"/>
        <v>99</v>
      </c>
      <c r="HD10">
        <f t="shared" si="106"/>
        <v>0</v>
      </c>
      <c r="HF10">
        <f>IF('[1]Einstellung'!W43="",0,1)</f>
        <v>0</v>
      </c>
      <c r="HG10">
        <f t="shared" si="107"/>
        <v>0</v>
      </c>
      <c r="HH10">
        <f>LARGE(HG$7:HG$42,$A10)</f>
        <v>0</v>
      </c>
      <c r="HI10">
        <f t="shared" si="108"/>
        <v>0</v>
      </c>
      <c r="HJ10">
        <f t="shared" si="109"/>
        <v>0</v>
      </c>
      <c r="HK10">
        <f t="shared" si="139"/>
        <v>0</v>
      </c>
      <c r="HL10">
        <f t="shared" si="110"/>
        <v>99999</v>
      </c>
      <c r="HM10">
        <f>SMALL(HL$7:HL$42,$A10)</f>
        <v>99999</v>
      </c>
      <c r="HN10">
        <f t="shared" si="111"/>
        <v>999</v>
      </c>
      <c r="HO10">
        <f t="shared" si="112"/>
        <v>99</v>
      </c>
      <c r="HQ10">
        <f t="shared" si="113"/>
        <v>0</v>
      </c>
      <c r="HS10">
        <f>IF('[1]Einstellung'!X43="",0,1)</f>
        <v>0</v>
      </c>
      <c r="HT10">
        <f t="shared" si="114"/>
        <v>0</v>
      </c>
      <c r="HU10">
        <f>LARGE(HT$7:HT$42,$A10)</f>
        <v>0</v>
      </c>
      <c r="HV10">
        <f t="shared" si="115"/>
        <v>0</v>
      </c>
      <c r="HW10">
        <f t="shared" si="116"/>
        <v>0</v>
      </c>
      <c r="HX10">
        <f t="shared" si="140"/>
        <v>0</v>
      </c>
      <c r="HY10">
        <f t="shared" si="117"/>
        <v>99999</v>
      </c>
      <c r="HZ10">
        <f>SMALL(HY$7:HY$42,$A10)</f>
        <v>99999</v>
      </c>
      <c r="IA10">
        <f t="shared" si="118"/>
        <v>999</v>
      </c>
      <c r="IB10">
        <f t="shared" si="119"/>
        <v>99</v>
      </c>
      <c r="ID10">
        <f t="shared" si="120"/>
        <v>0</v>
      </c>
      <c r="IF10">
        <f>IF('[1]Einstellung'!Y43="",0,1)</f>
        <v>0</v>
      </c>
      <c r="IG10">
        <f t="shared" si="121"/>
        <v>0</v>
      </c>
      <c r="IH10">
        <f>LARGE(IG$7:IG$42,$A10)</f>
        <v>0</v>
      </c>
      <c r="II10">
        <f t="shared" si="122"/>
        <v>0</v>
      </c>
      <c r="IJ10">
        <f t="shared" si="123"/>
        <v>0</v>
      </c>
      <c r="IK10">
        <f t="shared" si="141"/>
        <v>0</v>
      </c>
      <c r="IL10">
        <f t="shared" si="124"/>
        <v>99999</v>
      </c>
      <c r="IM10">
        <f>SMALL(IL$7:IL$42,$A10)</f>
        <v>99999</v>
      </c>
      <c r="IN10">
        <f t="shared" si="125"/>
        <v>999</v>
      </c>
      <c r="IO10">
        <f t="shared" si="126"/>
        <v>99</v>
      </c>
      <c r="IT10">
        <f>IF('[1]Wettkampf'!BK9&lt;&gt;"",VLOOKUP('[1]Wettkampf'!BK9,Athl01,11),"")</f>
        <v>4054</v>
      </c>
      <c r="IU10">
        <f>IF('[1]Wettkampf'!BK9&lt;&gt;"",VLOOKUP('[1]Wettkampf'!BK9,Athl01,10),"")</f>
      </c>
      <c r="IV10">
        <f t="shared" si="127"/>
        <v>4054</v>
      </c>
    </row>
    <row r="11" spans="1:256" ht="13.5" customHeight="1">
      <c r="A11" s="47">
        <v>5</v>
      </c>
      <c r="B11" s="47" t="str">
        <f>IF('[1]Einstellung'!B44&lt;&gt;"",'[1]Einstellung'!B44,"")</f>
        <v>Herren</v>
      </c>
      <c r="C11" s="63" t="str">
        <f>'[1]Einstellung'!D44</f>
        <v>Byrgazov Konstantin</v>
      </c>
      <c r="D11" s="64" t="str">
        <f>'[1]Einstellung'!D44</f>
        <v>Byrgazov Konstantin</v>
      </c>
      <c r="E11" s="50">
        <f>IF('[1]Einstellung'!$S$28="N",IF('[1]Wettkampf'!BK10&lt;&gt;"",VLOOKUP('[1]Wettkampf'!BK10,Athl01,13),""),IF('[1]Wettkampf'!BK10&lt;&gt;"",VLOOKUP('[1]Wettkampf'!BK10,Athl01,'[1]Einstellung'!$I$2),""))</f>
      </c>
      <c r="F11" s="51" t="e">
        <f>IF('[1]Wettkampf'!BK10&lt;&gt;"",YEAR(VLOOKUP('[1]Wettkampf'!BK10,Athl01,4)),"")</f>
        <v>#VALUE!</v>
      </c>
      <c r="G11" s="47">
        <f t="shared" si="0"/>
        <v>5018</v>
      </c>
      <c r="H11" s="52">
        <f>IF('[1]Wettkampf'!K10="","",'[1]Wettkampf'!K10)</f>
        <v>120.9</v>
      </c>
      <c r="I11" s="53">
        <f>IF('[1]Wettkampf'!P10=0,"",'[1]Wettkampf'!P10)</f>
        <v>80</v>
      </c>
      <c r="J11" s="54">
        <f>IF('[1]Wettkampf'!Q10="+","",IF('[1]Wettkampf'!Q10="-","x",""))</f>
      </c>
      <c r="K11" s="55">
        <f>IF('[1]Wettkampf'!R10=0,"",'[1]Wettkampf'!R10)</f>
        <v>83</v>
      </c>
      <c r="L11" s="54">
        <f>IF('[1]Wettkampf'!S10="+","",IF('[1]Wettkampf'!S10="-","x",""))</f>
      </c>
      <c r="M11" s="55">
        <f>IF('[1]Wettkampf'!T10=0,"",'[1]Wettkampf'!T10)</f>
        <v>86</v>
      </c>
      <c r="N11" s="54" t="str">
        <f>IF('[1]Wettkampf'!U10="+","",IF('[1]Wettkampf'!U10="-","x",""))</f>
        <v>x</v>
      </c>
      <c r="O11" s="56">
        <f>IF('[1]Wettkampf'!L10&lt;&gt;"",'[1]Wettkampf'!BA10,"")</f>
        <v>83</v>
      </c>
      <c r="P11" s="57" t="s">
        <v>20</v>
      </c>
      <c r="Q11" s="53">
        <f>IF('[1]Wettkampf'!W10=0,"",'[1]Wettkampf'!W10)</f>
        <v>100</v>
      </c>
      <c r="R11" s="54">
        <f>IF('[1]Wettkampf'!X10="+","",IF('[1]Wettkampf'!X10="-","x",""))</f>
      </c>
      <c r="S11" s="55">
        <f>IF('[1]Wettkampf'!Y10=0,"",'[1]Wettkampf'!Y10)</f>
        <v>105</v>
      </c>
      <c r="T11" s="54" t="str">
        <f>IF('[1]Wettkampf'!Z10="+","",IF('[1]Wettkampf'!Z10="-","x",""))</f>
        <v>x</v>
      </c>
      <c r="U11" s="55">
        <f>IF('[1]Wettkampf'!AA10=0,"",'[1]Wettkampf'!AA10)</f>
        <v>105</v>
      </c>
      <c r="V11" s="54" t="str">
        <f>IF('[1]Wettkampf'!AB10="+","",IF('[1]Wettkampf'!AB10="-","x",""))</f>
        <v>x</v>
      </c>
      <c r="W11" s="56">
        <f>IF('[1]Wettkampf'!L10&lt;&gt;"",'[1]Wettkampf'!BE10,"")</f>
        <v>100</v>
      </c>
      <c r="X11" s="57" t="s">
        <v>20</v>
      </c>
      <c r="Y11" s="58">
        <f>IF('[1]Wettkampf'!L10&lt;&gt;"",IF($AU$1="J",O11+W11,IF($AU$1="R",IF(O11=0,0,O11+W11),IF(AU$1="S",IF(W11=0,0,O11+W11),IF(O11=0,0,IF(W11=0,0,O11+W11))))),"")</f>
        <v>183</v>
      </c>
      <c r="Z11" s="59">
        <f>IF('[1]Wettkampf'!L10&lt;&gt;"",ROUND('[1]Wettkampf'!BR10*Y11,2),"")</f>
        <v>185.95</v>
      </c>
      <c r="AA11" s="60" t="e">
        <f t="shared" si="1"/>
        <v>#VALUE!</v>
      </c>
      <c r="AB11" s="61">
        <f>IF('[1]Einstellung'!L44&lt;&gt;"",IF(ISERROR(VLOOKUP(A11,R_GRP_01,2,FALSE)),99,IF(VLOOKUP(A11,R_GRP_01,1,FALSE)=A11,VLOOKUP(A11,R_GRP_01,2,FALSE),99)),"")</f>
      </c>
      <c r="AC11" s="61">
        <f>IF('[1]Einstellung'!M44&lt;&gt;"",IF(ISERROR(VLOOKUP(A11,R_GRP_02,2)),99,IF(VLOOKUP(A11,R_GRP_02,1)=A11,VLOOKUP(A11,R_GRP_02,2),99)),"")</f>
        <v>6</v>
      </c>
      <c r="AD11" s="61">
        <f>IF('[1]Einstellung'!N44&lt;&gt;"",IF(ISERROR(VLOOKUP(A11,R_GRP_03,2)),99,IF(VLOOKUP(A11,R_GRP_03,1)=A11,VLOOKUP(A11,R_GRP_03,2),99)),"")</f>
      </c>
      <c r="AE11" s="61">
        <f>IF('[1]Einstellung'!O44&lt;&gt;"",IF(ISERROR(VLOOKUP(A11,R_GRP_04,2)),99,IF(VLOOKUP(A11,R_GRP_04,1)=A11,VLOOKUP(A11,R_GRP_04,2),99)),"")</f>
      </c>
      <c r="AF11" s="61">
        <f>IF('[1]Einstellung'!P44&lt;&gt;"",IF(ISERROR(VLOOKUP(A11,R_GRP_05,2)),99,IF(VLOOKUP(A11,R_GRP_05,1)=A11,VLOOKUP(A11,R_GRP_05,2),99)),"")</f>
      </c>
      <c r="AG11" s="61">
        <f>IF('[1]Einstellung'!Q44&lt;&gt;"",IF(ISERROR(VLOOKUP(A11,R_GRP_06,2)),99,IF(VLOOKUP(A11,R_GRP_06,1)=A11,VLOOKUP(A11,R_GRP_06,2),99)),"")</f>
      </c>
      <c r="AH11" s="61">
        <f>IF('[1]Einstellung'!R44&lt;&gt;"",IF(ISERROR(VLOOKUP(A11,R_GRP_07,2)),99,IF(VLOOKUP(A11,R_GRP_07,1)=A11,VLOOKUP(A11,R_GRP_07,2),99)),"")</f>
      </c>
      <c r="AI11" s="61">
        <f>IF('[1]Einstellung'!S44&lt;&gt;"",IF(ISERROR(VLOOKUP(A11,R_GRP_08,2)),99,IF(VLOOKUP(A11,R_GRP_08,1)=A11,VLOOKUP(A11,R_GRP_08,2),99)),"")</f>
      </c>
      <c r="AJ11" s="61">
        <f>IF('[1]Einstellung'!T44&lt;&gt;"",IF(ISERROR(VLOOKUP(A11,R_GRP_09,2)),99,IF(VLOOKUP(A11,R_GRP_09,1)=A11,VLOOKUP(A11,R_GRP_09,2),99)),"")</f>
      </c>
      <c r="AK11" s="61">
        <f>IF('[1]Einstellung'!U44&lt;&gt;"",IF(ISERROR(VLOOKUP(A11,R_GRP_10,2)),99,IF(VLOOKUP(A11,R_GRP_10,1)=A11,VLOOKUP(A11,R_GRP_10,2),99)),"")</f>
      </c>
      <c r="AL11" s="61">
        <f>IF('[1]Einstellung'!V44&lt;&gt;"",IF(ISERROR(VLOOKUP(A11,R_GRP_11,2)),99,IF(VLOOKUP(A11,R_GRP_11,1)=A11,VLOOKUP(A11,R_GRP_11,2),99)),"")</f>
      </c>
      <c r="AM11" s="61">
        <f>IF('[1]Einstellung'!W44&lt;&gt;"",IF(ISERROR(VLOOKUP(A11,R_GRP_12,2)),99,IF(VLOOKUP(A11,R_GRP_12,1)=A11,VLOOKUP(A11,R_GRP_12,2),99)),"")</f>
      </c>
      <c r="AN11" s="61">
        <f>IF('[1]Einstellung'!X44&lt;&gt;"",IF(ISERROR(VLOOKUP(A11,R_GRP_13,2)),99,IF(VLOOKUP(A11,R_GRP_13,1)=A11,VLOOKUP(A11,R_GRP_13,2),99)),"")</f>
      </c>
      <c r="AO11" s="61">
        <f>IF('[1]Einstellung'!Y44&lt;&gt;"",IF(ISERROR(VLOOKUP(A11,R_GRP_14,2)),99,IF(VLOOKUP(A11,R_GRP_14,1)=A11,VLOOKUP(A11,R_GRP_14,2),99)),"")</f>
      </c>
      <c r="AP11" s="61">
        <f t="shared" si="2"/>
        <v>10</v>
      </c>
      <c r="AQ11" s="61" t="e">
        <f t="shared" si="3"/>
        <v>#VALUE!</v>
      </c>
      <c r="AU11" s="46" t="e">
        <f>IF(C11&lt;&gt;"",YEAR('[1]Wiegeliste'!$D$4)-F11,0)</f>
        <v>#VALUE!</v>
      </c>
      <c r="AV11" t="e">
        <f t="shared" si="4"/>
        <v>#VALUE!</v>
      </c>
      <c r="AZ11" s="62">
        <f t="shared" si="5"/>
        <v>185950005</v>
      </c>
      <c r="BA11">
        <f t="shared" si="6"/>
        <v>254040006</v>
      </c>
      <c r="BB11">
        <f t="shared" si="7"/>
        <v>6</v>
      </c>
      <c r="BC11">
        <f t="shared" si="8"/>
        <v>6005</v>
      </c>
      <c r="BD11">
        <f t="shared" si="9"/>
        <v>6005</v>
      </c>
      <c r="BE11">
        <f t="shared" si="10"/>
        <v>6</v>
      </c>
      <c r="BF11">
        <f t="shared" si="11"/>
        <v>5</v>
      </c>
      <c r="BH11" t="e">
        <f t="shared" si="12"/>
        <v>#VALUE!</v>
      </c>
      <c r="BI11" t="e">
        <f t="shared" si="13"/>
        <v>#VALUE!</v>
      </c>
      <c r="BJ11" t="e">
        <f t="shared" si="14"/>
        <v>#VALUE!</v>
      </c>
      <c r="BK11" t="e">
        <f t="shared" si="15"/>
        <v>#VALUE!</v>
      </c>
      <c r="BL11" t="e">
        <f t="shared" si="16"/>
        <v>#VALUE!</v>
      </c>
      <c r="BM11" t="e">
        <f t="shared" si="17"/>
        <v>#VALUE!</v>
      </c>
      <c r="BN11" t="e">
        <f t="shared" si="18"/>
        <v>#VALUE!</v>
      </c>
      <c r="BQ11">
        <f t="shared" si="19"/>
        <v>185.95</v>
      </c>
      <c r="BR11">
        <f t="shared" si="20"/>
        <v>21</v>
      </c>
      <c r="BS11">
        <f>IF('[1]Einstellung'!L44="",0,1)</f>
        <v>0</v>
      </c>
      <c r="BT11">
        <f t="shared" si="21"/>
        <v>0</v>
      </c>
      <c r="BU11">
        <f t="shared" si="22"/>
        <v>0</v>
      </c>
      <c r="BV11">
        <f t="shared" si="23"/>
        <v>0</v>
      </c>
      <c r="BW11">
        <f t="shared" si="24"/>
        <v>0</v>
      </c>
      <c r="BX11">
        <f t="shared" si="128"/>
        <v>0</v>
      </c>
      <c r="BY11">
        <f t="shared" si="25"/>
        <v>99999</v>
      </c>
      <c r="BZ11">
        <f t="shared" si="26"/>
        <v>99999</v>
      </c>
      <c r="CA11">
        <f t="shared" si="27"/>
        <v>999</v>
      </c>
      <c r="CB11">
        <f t="shared" si="28"/>
        <v>99</v>
      </c>
      <c r="CD11">
        <f t="shared" si="29"/>
        <v>185.95</v>
      </c>
      <c r="CF11">
        <f>IF('[1]Einstellung'!M44="",0,1)</f>
        <v>1</v>
      </c>
      <c r="CG11">
        <f t="shared" si="30"/>
        <v>21185958790905</v>
      </c>
      <c r="CH11">
        <f t="shared" si="31"/>
        <v>21265858927902</v>
      </c>
      <c r="CI11">
        <f t="shared" si="32"/>
        <v>21</v>
      </c>
      <c r="CJ11">
        <f t="shared" si="33"/>
        <v>2</v>
      </c>
      <c r="CK11">
        <f t="shared" si="129"/>
        <v>1</v>
      </c>
      <c r="CL11">
        <f t="shared" si="34"/>
        <v>201</v>
      </c>
      <c r="CM11">
        <f t="shared" si="35"/>
        <v>603</v>
      </c>
      <c r="CN11">
        <f t="shared" si="36"/>
        <v>6</v>
      </c>
      <c r="CO11">
        <f t="shared" si="37"/>
        <v>3</v>
      </c>
      <c r="CQ11">
        <f t="shared" si="38"/>
        <v>0</v>
      </c>
      <c r="CS11">
        <f>IF('[1]Einstellung'!N44="",0,1)</f>
        <v>0</v>
      </c>
      <c r="CT11">
        <f t="shared" si="39"/>
        <v>0</v>
      </c>
      <c r="CU11">
        <f t="shared" si="40"/>
        <v>0</v>
      </c>
      <c r="CV11">
        <f t="shared" si="41"/>
        <v>0</v>
      </c>
      <c r="CW11">
        <f t="shared" si="42"/>
        <v>0</v>
      </c>
      <c r="CX11">
        <f t="shared" si="130"/>
        <v>0</v>
      </c>
      <c r="CY11">
        <f t="shared" si="43"/>
        <v>99999</v>
      </c>
      <c r="CZ11">
        <f t="shared" si="44"/>
        <v>99999</v>
      </c>
      <c r="DA11">
        <f t="shared" si="45"/>
        <v>999</v>
      </c>
      <c r="DB11">
        <f t="shared" si="46"/>
        <v>99</v>
      </c>
      <c r="DD11">
        <f t="shared" si="47"/>
        <v>0</v>
      </c>
      <c r="DF11">
        <f>IF('[1]Einstellung'!O44="",0,1)</f>
        <v>0</v>
      </c>
      <c r="DG11">
        <f t="shared" si="48"/>
        <v>0</v>
      </c>
      <c r="DH11">
        <f t="shared" si="49"/>
        <v>0</v>
      </c>
      <c r="DI11">
        <f t="shared" si="50"/>
        <v>0</v>
      </c>
      <c r="DJ11">
        <f t="shared" si="51"/>
        <v>0</v>
      </c>
      <c r="DK11">
        <f t="shared" si="131"/>
        <v>0</v>
      </c>
      <c r="DL11">
        <f t="shared" si="52"/>
        <v>99999</v>
      </c>
      <c r="DM11">
        <f t="shared" si="53"/>
        <v>99999</v>
      </c>
      <c r="DN11">
        <f t="shared" si="54"/>
        <v>999</v>
      </c>
      <c r="DO11">
        <f t="shared" si="55"/>
        <v>99</v>
      </c>
      <c r="DQ11">
        <f t="shared" si="56"/>
        <v>0</v>
      </c>
      <c r="DS11">
        <f>IF('[1]Einstellung'!P44="",0,1)</f>
        <v>0</v>
      </c>
      <c r="DT11">
        <f t="shared" si="57"/>
        <v>0</v>
      </c>
      <c r="DU11">
        <f t="shared" si="58"/>
        <v>0</v>
      </c>
      <c r="DV11">
        <f t="shared" si="59"/>
        <v>0</v>
      </c>
      <c r="DW11">
        <f t="shared" si="60"/>
        <v>0</v>
      </c>
      <c r="DX11">
        <f t="shared" si="132"/>
        <v>0</v>
      </c>
      <c r="DY11">
        <f t="shared" si="61"/>
        <v>99999</v>
      </c>
      <c r="DZ11">
        <f>SMALL(DY$7:DY$42,$A11)</f>
        <v>99999</v>
      </c>
      <c r="EA11">
        <f t="shared" si="62"/>
        <v>999</v>
      </c>
      <c r="EB11">
        <f t="shared" si="63"/>
        <v>99</v>
      </c>
      <c r="ED11">
        <f t="shared" si="64"/>
        <v>0</v>
      </c>
      <c r="EF11">
        <f>IF('[1]Einstellung'!Q44="",0,1)</f>
        <v>0</v>
      </c>
      <c r="EG11">
        <f t="shared" si="65"/>
        <v>0</v>
      </c>
      <c r="EH11">
        <f>LARGE(EG$7:EG$42,$A11)</f>
        <v>0</v>
      </c>
      <c r="EI11">
        <f t="shared" si="66"/>
        <v>0</v>
      </c>
      <c r="EJ11">
        <f t="shared" si="67"/>
        <v>0</v>
      </c>
      <c r="EK11">
        <f t="shared" si="133"/>
        <v>0</v>
      </c>
      <c r="EL11">
        <f t="shared" si="68"/>
        <v>99999</v>
      </c>
      <c r="EM11">
        <f>SMALL(EL$7:EL$42,$A11)</f>
        <v>99999</v>
      </c>
      <c r="EN11">
        <f t="shared" si="69"/>
        <v>999</v>
      </c>
      <c r="EO11">
        <f t="shared" si="70"/>
        <v>99</v>
      </c>
      <c r="EQ11">
        <f t="shared" si="71"/>
        <v>0</v>
      </c>
      <c r="ES11">
        <f>IF('[1]Einstellung'!R44="",0,1)</f>
        <v>0</v>
      </c>
      <c r="ET11">
        <f t="shared" si="72"/>
        <v>0</v>
      </c>
      <c r="EU11">
        <f>LARGE(ET$7:ET$42,$A11)</f>
        <v>0</v>
      </c>
      <c r="EV11">
        <f t="shared" si="73"/>
        <v>0</v>
      </c>
      <c r="EW11">
        <f t="shared" si="74"/>
        <v>0</v>
      </c>
      <c r="EX11">
        <f t="shared" si="134"/>
        <v>0</v>
      </c>
      <c r="EY11">
        <f t="shared" si="75"/>
        <v>99999</v>
      </c>
      <c r="EZ11">
        <f>SMALL(EY$7:EY$42,$A11)</f>
        <v>99999</v>
      </c>
      <c r="FA11">
        <f t="shared" si="76"/>
        <v>999</v>
      </c>
      <c r="FB11">
        <f t="shared" si="77"/>
        <v>99</v>
      </c>
      <c r="FD11">
        <f t="shared" si="78"/>
        <v>0</v>
      </c>
      <c r="FF11">
        <f>IF('[1]Einstellung'!S44="",0,1)</f>
        <v>0</v>
      </c>
      <c r="FG11">
        <f t="shared" si="79"/>
        <v>0</v>
      </c>
      <c r="FH11">
        <f>LARGE(FG$7:FG$42,$A11)</f>
        <v>0</v>
      </c>
      <c r="FI11">
        <f t="shared" si="80"/>
        <v>0</v>
      </c>
      <c r="FJ11">
        <f t="shared" si="81"/>
        <v>0</v>
      </c>
      <c r="FK11">
        <f t="shared" si="135"/>
        <v>0</v>
      </c>
      <c r="FL11">
        <f t="shared" si="82"/>
        <v>99999</v>
      </c>
      <c r="FM11" s="14">
        <f>SMALL(FL$7:FL$42,$A11)</f>
        <v>99999</v>
      </c>
      <c r="FN11">
        <f t="shared" si="83"/>
        <v>999</v>
      </c>
      <c r="FO11">
        <f t="shared" si="84"/>
        <v>99</v>
      </c>
      <c r="FQ11">
        <f t="shared" si="85"/>
        <v>0</v>
      </c>
      <c r="FS11">
        <f>IF('[1]Einstellung'!T44="",0,1)</f>
        <v>0</v>
      </c>
      <c r="FT11">
        <f t="shared" si="86"/>
        <v>0</v>
      </c>
      <c r="FU11">
        <f>LARGE(FT$7:FT$42,$A11)</f>
        <v>0</v>
      </c>
      <c r="FV11">
        <f t="shared" si="87"/>
        <v>0</v>
      </c>
      <c r="FW11">
        <f t="shared" si="88"/>
        <v>0</v>
      </c>
      <c r="FX11">
        <f t="shared" si="136"/>
        <v>0</v>
      </c>
      <c r="FY11">
        <f t="shared" si="89"/>
        <v>99999</v>
      </c>
      <c r="FZ11">
        <f>SMALL(FY$7:FY$42,$A11)</f>
        <v>99999</v>
      </c>
      <c r="GA11">
        <f t="shared" si="90"/>
        <v>999</v>
      </c>
      <c r="GB11">
        <f t="shared" si="91"/>
        <v>99</v>
      </c>
      <c r="GD11">
        <f t="shared" si="92"/>
        <v>0</v>
      </c>
      <c r="GF11">
        <f>IF('[1]Einstellung'!U44="",0,1)</f>
        <v>0</v>
      </c>
      <c r="GG11">
        <f t="shared" si="93"/>
        <v>0</v>
      </c>
      <c r="GH11">
        <f>LARGE(GG$7:GG$42,$A11)</f>
        <v>0</v>
      </c>
      <c r="GI11">
        <f t="shared" si="94"/>
        <v>0</v>
      </c>
      <c r="GJ11">
        <f t="shared" si="95"/>
        <v>0</v>
      </c>
      <c r="GK11">
        <f t="shared" si="137"/>
        <v>0</v>
      </c>
      <c r="GL11">
        <f t="shared" si="96"/>
        <v>99999</v>
      </c>
      <c r="GM11">
        <f>SMALL(GL$7:GL$42,$A11)</f>
        <v>99999</v>
      </c>
      <c r="GN11">
        <f t="shared" si="97"/>
        <v>999</v>
      </c>
      <c r="GO11">
        <f t="shared" si="98"/>
        <v>99</v>
      </c>
      <c r="GQ11">
        <f t="shared" si="99"/>
        <v>0</v>
      </c>
      <c r="GS11">
        <f>IF('[1]Einstellung'!V44="",0,1)</f>
        <v>0</v>
      </c>
      <c r="GT11">
        <f t="shared" si="100"/>
        <v>0</v>
      </c>
      <c r="GU11">
        <f>LARGE(GT$7:GT$42,$A11)</f>
        <v>0</v>
      </c>
      <c r="GV11">
        <f t="shared" si="101"/>
        <v>0</v>
      </c>
      <c r="GW11">
        <f t="shared" si="102"/>
        <v>0</v>
      </c>
      <c r="GX11">
        <f t="shared" si="138"/>
        <v>0</v>
      </c>
      <c r="GY11">
        <f t="shared" si="103"/>
        <v>99999</v>
      </c>
      <c r="GZ11">
        <f>SMALL(GY$7:GY$42,$A11)</f>
        <v>99999</v>
      </c>
      <c r="HA11">
        <f t="shared" si="104"/>
        <v>999</v>
      </c>
      <c r="HB11">
        <f t="shared" si="105"/>
        <v>99</v>
      </c>
      <c r="HD11">
        <f t="shared" si="106"/>
        <v>0</v>
      </c>
      <c r="HF11">
        <f>IF('[1]Einstellung'!W44="",0,1)</f>
        <v>0</v>
      </c>
      <c r="HG11">
        <f t="shared" si="107"/>
        <v>0</v>
      </c>
      <c r="HH11">
        <f>LARGE(HG$7:HG$42,$A11)</f>
        <v>0</v>
      </c>
      <c r="HI11">
        <f t="shared" si="108"/>
        <v>0</v>
      </c>
      <c r="HJ11">
        <f t="shared" si="109"/>
        <v>0</v>
      </c>
      <c r="HK11">
        <f t="shared" si="139"/>
        <v>0</v>
      </c>
      <c r="HL11">
        <f t="shared" si="110"/>
        <v>99999</v>
      </c>
      <c r="HM11">
        <f>SMALL(HL$7:HL$42,$A11)</f>
        <v>99999</v>
      </c>
      <c r="HN11">
        <f t="shared" si="111"/>
        <v>999</v>
      </c>
      <c r="HO11">
        <f t="shared" si="112"/>
        <v>99</v>
      </c>
      <c r="HQ11">
        <f t="shared" si="113"/>
        <v>0</v>
      </c>
      <c r="HS11">
        <f>IF('[1]Einstellung'!X44="",0,1)</f>
        <v>0</v>
      </c>
      <c r="HT11">
        <f t="shared" si="114"/>
        <v>0</v>
      </c>
      <c r="HU11">
        <f>LARGE(HT$7:HT$42,$A11)</f>
        <v>0</v>
      </c>
      <c r="HV11">
        <f t="shared" si="115"/>
        <v>0</v>
      </c>
      <c r="HW11">
        <f t="shared" si="116"/>
        <v>0</v>
      </c>
      <c r="HX11">
        <f t="shared" si="140"/>
        <v>0</v>
      </c>
      <c r="HY11">
        <f t="shared" si="117"/>
        <v>99999</v>
      </c>
      <c r="HZ11">
        <f>SMALL(HY$7:HY$42,$A11)</f>
        <v>99999</v>
      </c>
      <c r="IA11">
        <f t="shared" si="118"/>
        <v>999</v>
      </c>
      <c r="IB11">
        <f t="shared" si="119"/>
        <v>99</v>
      </c>
      <c r="ID11">
        <f t="shared" si="120"/>
        <v>0</v>
      </c>
      <c r="IF11">
        <f>IF('[1]Einstellung'!Y44="",0,1)</f>
        <v>0</v>
      </c>
      <c r="IG11">
        <f t="shared" si="121"/>
        <v>0</v>
      </c>
      <c r="IH11">
        <f>LARGE(IG$7:IG$42,$A11)</f>
        <v>0</v>
      </c>
      <c r="II11">
        <f t="shared" si="122"/>
        <v>0</v>
      </c>
      <c r="IJ11">
        <f t="shared" si="123"/>
        <v>0</v>
      </c>
      <c r="IK11">
        <f t="shared" si="141"/>
        <v>0</v>
      </c>
      <c r="IL11">
        <f t="shared" si="124"/>
        <v>99999</v>
      </c>
      <c r="IM11">
        <f>SMALL(IL$7:IL$42,$A11)</f>
        <v>99999</v>
      </c>
      <c r="IN11">
        <f t="shared" si="125"/>
        <v>999</v>
      </c>
      <c r="IO11">
        <f t="shared" si="126"/>
        <v>99</v>
      </c>
      <c r="IT11">
        <f>IF('[1]Wettkampf'!BK10&lt;&gt;"",VLOOKUP('[1]Wettkampf'!BK10,Athl01,11),"")</f>
        <v>5018</v>
      </c>
      <c r="IU11" t="str">
        <f>IF('[1]Wettkampf'!BK10&lt;&gt;"",VLOOKUP('[1]Wettkampf'!BK10,Athl01,10),"")</f>
        <v>X465</v>
      </c>
      <c r="IV11">
        <f t="shared" si="127"/>
        <v>5018</v>
      </c>
    </row>
    <row r="12" spans="1:256" ht="13.5" customHeight="1">
      <c r="A12" s="47">
        <v>6</v>
      </c>
      <c r="B12" s="47" t="str">
        <f>IF('[1]Einstellung'!B45&lt;&gt;"",'[1]Einstellung'!B45,"")</f>
        <v>Herren</v>
      </c>
      <c r="C12" s="63" t="str">
        <f>'[1]Einstellung'!D45</f>
        <v>Wallner Nicolas</v>
      </c>
      <c r="D12" s="64" t="str">
        <f>'[1]Einstellung'!D45</f>
        <v>Wallner Nicolas</v>
      </c>
      <c r="E12" s="50" t="str">
        <f>IF('[1]Einstellung'!$S$28="N",IF('[1]Wettkampf'!BK11&lt;&gt;"",VLOOKUP('[1]Wettkampf'!BK11,Athl01,13),""),IF('[1]Wettkampf'!BK11&lt;&gt;"",VLOOKUP('[1]Wettkampf'!BK11,Athl01,'[1]Einstellung'!$I$2),""))</f>
        <v>GIC</v>
      </c>
      <c r="F12" s="51">
        <f>IF('[1]Wettkampf'!BK11&lt;&gt;"",YEAR(VLOOKUP('[1]Wettkampf'!BK11,Athl01,4)),"")</f>
        <v>1993</v>
      </c>
      <c r="G12" s="47">
        <f t="shared" si="0"/>
        <v>4880</v>
      </c>
      <c r="H12" s="52">
        <f>IF('[1]Wettkampf'!K11="","",'[1]Wettkampf'!K11)</f>
        <v>87</v>
      </c>
      <c r="I12" s="53">
        <f>IF('[1]Wettkampf'!P11=0,"",'[1]Wettkampf'!P11)</f>
        <v>85</v>
      </c>
      <c r="J12" s="54">
        <f>IF('[1]Wettkampf'!Q11="+","",IF('[1]Wettkampf'!Q11="-","x",""))</f>
      </c>
      <c r="K12" s="55">
        <f>IF('[1]Wettkampf'!R11=0,"",'[1]Wettkampf'!R11)</f>
        <v>90</v>
      </c>
      <c r="L12" s="54">
        <f>IF('[1]Wettkampf'!S11="+","",IF('[1]Wettkampf'!S11="-","x",""))</f>
      </c>
      <c r="M12" s="55">
        <f>IF('[1]Wettkampf'!T11=0,"",'[1]Wettkampf'!T11)</f>
        <v>95</v>
      </c>
      <c r="N12" s="54">
        <f>IF('[1]Wettkampf'!U11="+","",IF('[1]Wettkampf'!U11="-","x",""))</f>
      </c>
      <c r="O12" s="56">
        <f>IF('[1]Wettkampf'!L11&lt;&gt;"",'[1]Wettkampf'!BA11,"")</f>
        <v>95</v>
      </c>
      <c r="P12" s="57" t="s">
        <v>20</v>
      </c>
      <c r="Q12" s="53">
        <f>IF('[1]Wettkampf'!W11=0,"",'[1]Wettkampf'!W11)</f>
        <v>110</v>
      </c>
      <c r="R12" s="54">
        <f>IF('[1]Wettkampf'!X11="+","",IF('[1]Wettkampf'!X11="-","x",""))</f>
      </c>
      <c r="S12" s="55">
        <f>IF('[1]Wettkampf'!Y11=0,"",'[1]Wettkampf'!Y11)</f>
        <v>115</v>
      </c>
      <c r="T12" s="54">
        <f>IF('[1]Wettkampf'!Z11="+","",IF('[1]Wettkampf'!Z11="-","x",""))</f>
      </c>
      <c r="U12" s="55">
        <f>IF('[1]Wettkampf'!AA11=0,"",'[1]Wettkampf'!AA11)</f>
        <v>120</v>
      </c>
      <c r="V12" s="54">
        <f>IF('[1]Wettkampf'!AB11="+","",IF('[1]Wettkampf'!AB11="-","x",""))</f>
      </c>
      <c r="W12" s="56">
        <f>IF('[1]Wettkampf'!L11&lt;&gt;"",'[1]Wettkampf'!BE11,"")</f>
        <v>120</v>
      </c>
      <c r="X12" s="57" t="s">
        <v>20</v>
      </c>
      <c r="Y12" s="58">
        <f>IF('[1]Wettkampf'!L11&lt;&gt;"",IF($AU$1="J",O12+W12,IF($AU$1="R",IF(O12=0,0,O12+W12),IF(AU$1="S",IF(W12=0,0,O12+W12),IF(O12=0,0,IF(W12=0,0,O12+W12))))),"")</f>
        <v>215</v>
      </c>
      <c r="Z12" s="59">
        <f>IF('[1]Wettkampf'!L11&lt;&gt;"",ROUND('[1]Wettkampf'!BR11*Y12,2),"")</f>
        <v>254.04</v>
      </c>
      <c r="AA12" s="60">
        <f t="shared" si="1"/>
      </c>
      <c r="AB12" s="61">
        <f>IF('[1]Einstellung'!L45&lt;&gt;"",IF(ISERROR(VLOOKUP(A12,R_GRP_01,2,FALSE)),99,IF(VLOOKUP(A12,R_GRP_01,1,FALSE)=A12,VLOOKUP(A12,R_GRP_01,2,FALSE),99)),"")</f>
      </c>
      <c r="AC12" s="61">
        <f>IF('[1]Einstellung'!M45&lt;&gt;"",IF(ISERROR(VLOOKUP(A12,R_GRP_02,2)),99,IF(VLOOKUP(A12,R_GRP_02,1)=A12,VLOOKUP(A12,R_GRP_02,2),99)),"")</f>
        <v>3</v>
      </c>
      <c r="AD12" s="61">
        <f>IF('[1]Einstellung'!N45&lt;&gt;"",IF(ISERROR(VLOOKUP(A12,R_GRP_03,2)),99,IF(VLOOKUP(A12,R_GRP_03,1)=A12,VLOOKUP(A12,R_GRP_03,2),99)),"")</f>
      </c>
      <c r="AE12" s="61">
        <f>IF('[1]Einstellung'!O45&lt;&gt;"",IF(ISERROR(VLOOKUP(A12,R_GRP_04,2)),99,IF(VLOOKUP(A12,R_GRP_04,1)=A12,VLOOKUP(A12,R_GRP_04,2),99)),"")</f>
      </c>
      <c r="AF12" s="61">
        <f>IF('[1]Einstellung'!P45&lt;&gt;"",IF(ISERROR(VLOOKUP(A12,R_GRP_05,2)),99,IF(VLOOKUP(A12,R_GRP_05,1)=A12,VLOOKUP(A12,R_GRP_05,2),99)),"")</f>
      </c>
      <c r="AG12" s="61">
        <f>IF('[1]Einstellung'!Q45&lt;&gt;"",IF(ISERROR(VLOOKUP(A12,R_GRP_06,2)),99,IF(VLOOKUP(A12,R_GRP_06,1)=A12,VLOOKUP(A12,R_GRP_06,2),99)),"")</f>
      </c>
      <c r="AH12" s="61">
        <f>IF('[1]Einstellung'!R45&lt;&gt;"",IF(ISERROR(VLOOKUP(A12,R_GRP_07,2)),99,IF(VLOOKUP(A12,R_GRP_07,1)=A12,VLOOKUP(A12,R_GRP_07,2),99)),"")</f>
      </c>
      <c r="AI12" s="61">
        <f>IF('[1]Einstellung'!S45&lt;&gt;"",IF(ISERROR(VLOOKUP(A12,R_GRP_08,2)),99,IF(VLOOKUP(A12,R_GRP_08,1)=A12,VLOOKUP(A12,R_GRP_08,2),99)),"")</f>
      </c>
      <c r="AJ12" s="61">
        <f>IF('[1]Einstellung'!T45&lt;&gt;"",IF(ISERROR(VLOOKUP(A12,R_GRP_09,2)),99,IF(VLOOKUP(A12,R_GRP_09,1)=A12,VLOOKUP(A12,R_GRP_09,2),99)),"")</f>
      </c>
      <c r="AK12" s="61">
        <f>IF('[1]Einstellung'!U45&lt;&gt;"",IF(ISERROR(VLOOKUP(A12,R_GRP_10,2)),99,IF(VLOOKUP(A12,R_GRP_10,1)=A12,VLOOKUP(A12,R_GRP_10,2),99)),"")</f>
      </c>
      <c r="AL12" s="61">
        <f>IF('[1]Einstellung'!V45&lt;&gt;"",IF(ISERROR(VLOOKUP(A12,R_GRP_11,2)),99,IF(VLOOKUP(A12,R_GRP_11,1)=A12,VLOOKUP(A12,R_GRP_11,2),99)),"")</f>
      </c>
      <c r="AM12" s="61">
        <f>IF('[1]Einstellung'!W45&lt;&gt;"",IF(ISERROR(VLOOKUP(A12,R_GRP_12,2)),99,IF(VLOOKUP(A12,R_GRP_12,1)=A12,VLOOKUP(A12,R_GRP_12,2),99)),"")</f>
      </c>
      <c r="AN12" s="61">
        <f>IF('[1]Einstellung'!X45&lt;&gt;"",IF(ISERROR(VLOOKUP(A12,R_GRP_13,2)),99,IF(VLOOKUP(A12,R_GRP_13,1)=A12,VLOOKUP(A12,R_GRP_13,2),99)),"")</f>
      </c>
      <c r="AO12" s="61">
        <f>IF('[1]Einstellung'!Y45&lt;&gt;"",IF(ISERROR(VLOOKUP(A12,R_GRP_14,2)),99,IF(VLOOKUP(A12,R_GRP_14,1)=A12,VLOOKUP(A12,R_GRP_14,2),99)),"")</f>
      </c>
      <c r="AP12" s="61">
        <f t="shared" si="2"/>
        <v>5</v>
      </c>
      <c r="AQ12" s="61">
        <f t="shared" si="3"/>
      </c>
      <c r="AU12" s="46">
        <f>IF(C12&lt;&gt;"",YEAR('[1]Wiegeliste'!$D$4)-F12,0)</f>
        <v>23</v>
      </c>
      <c r="AV12">
        <f t="shared" si="4"/>
        <v>0</v>
      </c>
      <c r="AZ12" s="62">
        <f t="shared" si="5"/>
        <v>254040006</v>
      </c>
      <c r="BA12">
        <f t="shared" si="6"/>
        <v>253330004</v>
      </c>
      <c r="BB12">
        <f t="shared" si="7"/>
        <v>4</v>
      </c>
      <c r="BC12">
        <f t="shared" si="8"/>
        <v>4006</v>
      </c>
      <c r="BD12">
        <f t="shared" si="9"/>
        <v>7008</v>
      </c>
      <c r="BE12">
        <f t="shared" si="10"/>
        <v>7</v>
      </c>
      <c r="BF12">
        <f t="shared" si="11"/>
        <v>8</v>
      </c>
      <c r="BH12">
        <f t="shared" si="12"/>
        <v>0</v>
      </c>
      <c r="BI12" t="e">
        <f t="shared" si="13"/>
        <v>#VALUE!</v>
      </c>
      <c r="BJ12" t="e">
        <f t="shared" si="14"/>
        <v>#VALUE!</v>
      </c>
      <c r="BK12" t="e">
        <f t="shared" si="15"/>
        <v>#VALUE!</v>
      </c>
      <c r="BL12" t="e">
        <f t="shared" si="16"/>
        <v>#VALUE!</v>
      </c>
      <c r="BM12" t="e">
        <f t="shared" si="17"/>
        <v>#VALUE!</v>
      </c>
      <c r="BN12" t="e">
        <f t="shared" si="18"/>
        <v>#VALUE!</v>
      </c>
      <c r="BQ12">
        <f t="shared" si="19"/>
        <v>254.04</v>
      </c>
      <c r="BR12">
        <f t="shared" si="20"/>
        <v>21</v>
      </c>
      <c r="BS12">
        <f>IF('[1]Einstellung'!L45="",0,1)</f>
        <v>0</v>
      </c>
      <c r="BT12">
        <f t="shared" si="21"/>
        <v>0</v>
      </c>
      <c r="BU12">
        <f t="shared" si="22"/>
        <v>0</v>
      </c>
      <c r="BV12">
        <f t="shared" si="23"/>
        <v>0</v>
      </c>
      <c r="BW12">
        <f t="shared" si="24"/>
        <v>0</v>
      </c>
      <c r="BX12">
        <f t="shared" si="128"/>
        <v>0</v>
      </c>
      <c r="BY12">
        <f t="shared" si="25"/>
        <v>99999</v>
      </c>
      <c r="BZ12">
        <f t="shared" si="26"/>
        <v>99999</v>
      </c>
      <c r="CA12">
        <f t="shared" si="27"/>
        <v>999</v>
      </c>
      <c r="CB12">
        <f t="shared" si="28"/>
        <v>99</v>
      </c>
      <c r="CD12">
        <f t="shared" si="29"/>
        <v>254.04</v>
      </c>
      <c r="CF12">
        <f>IF('[1]Einstellung'!M45="",0,1)</f>
        <v>1</v>
      </c>
      <c r="CG12">
        <f t="shared" si="30"/>
        <v>21254049129906</v>
      </c>
      <c r="CH12">
        <f t="shared" si="31"/>
        <v>21259889037903</v>
      </c>
      <c r="CI12">
        <f t="shared" si="32"/>
        <v>21</v>
      </c>
      <c r="CJ12">
        <f t="shared" si="33"/>
        <v>3</v>
      </c>
      <c r="CK12">
        <f t="shared" si="129"/>
        <v>2</v>
      </c>
      <c r="CL12">
        <f t="shared" si="34"/>
        <v>302</v>
      </c>
      <c r="CM12">
        <f t="shared" si="35"/>
        <v>705</v>
      </c>
      <c r="CN12">
        <f t="shared" si="36"/>
        <v>7</v>
      </c>
      <c r="CO12">
        <f t="shared" si="37"/>
        <v>5</v>
      </c>
      <c r="CQ12">
        <f t="shared" si="38"/>
        <v>0</v>
      </c>
      <c r="CS12">
        <f>IF('[1]Einstellung'!N45="",0,1)</f>
        <v>0</v>
      </c>
      <c r="CT12">
        <f t="shared" si="39"/>
        <v>0</v>
      </c>
      <c r="CU12">
        <f t="shared" si="40"/>
        <v>0</v>
      </c>
      <c r="CV12">
        <f t="shared" si="41"/>
        <v>0</v>
      </c>
      <c r="CW12">
        <f t="shared" si="42"/>
        <v>0</v>
      </c>
      <c r="CX12">
        <f t="shared" si="130"/>
        <v>0</v>
      </c>
      <c r="CY12">
        <f t="shared" si="43"/>
        <v>99999</v>
      </c>
      <c r="CZ12">
        <f t="shared" si="44"/>
        <v>99999</v>
      </c>
      <c r="DA12">
        <f t="shared" si="45"/>
        <v>999</v>
      </c>
      <c r="DB12">
        <f t="shared" si="46"/>
        <v>99</v>
      </c>
      <c r="DD12">
        <f t="shared" si="47"/>
        <v>0</v>
      </c>
      <c r="DF12">
        <f>IF('[1]Einstellung'!O45="",0,1)</f>
        <v>0</v>
      </c>
      <c r="DG12">
        <f t="shared" si="48"/>
        <v>0</v>
      </c>
      <c r="DH12">
        <f t="shared" si="49"/>
        <v>0</v>
      </c>
      <c r="DI12">
        <f t="shared" si="50"/>
        <v>0</v>
      </c>
      <c r="DJ12">
        <f t="shared" si="51"/>
        <v>0</v>
      </c>
      <c r="DK12">
        <f t="shared" si="131"/>
        <v>0</v>
      </c>
      <c r="DL12">
        <f t="shared" si="52"/>
        <v>99999</v>
      </c>
      <c r="DM12">
        <f t="shared" si="53"/>
        <v>99999</v>
      </c>
      <c r="DN12">
        <f t="shared" si="54"/>
        <v>999</v>
      </c>
      <c r="DO12">
        <f t="shared" si="55"/>
        <v>99</v>
      </c>
      <c r="DQ12">
        <f t="shared" si="56"/>
        <v>0</v>
      </c>
      <c r="DS12">
        <f>IF('[1]Einstellung'!P45="",0,1)</f>
        <v>0</v>
      </c>
      <c r="DT12">
        <f t="shared" si="57"/>
        <v>0</v>
      </c>
      <c r="DU12">
        <f t="shared" si="58"/>
        <v>0</v>
      </c>
      <c r="DV12">
        <f t="shared" si="59"/>
        <v>0</v>
      </c>
      <c r="DW12">
        <f t="shared" si="60"/>
        <v>0</v>
      </c>
      <c r="DX12">
        <f t="shared" si="132"/>
        <v>0</v>
      </c>
      <c r="DY12">
        <f t="shared" si="61"/>
        <v>99999</v>
      </c>
      <c r="DZ12">
        <f>SMALL(DY$7:DY$42,$A12)</f>
        <v>99999</v>
      </c>
      <c r="EA12">
        <f t="shared" si="62"/>
        <v>999</v>
      </c>
      <c r="EB12">
        <f t="shared" si="63"/>
        <v>99</v>
      </c>
      <c r="ED12">
        <f t="shared" si="64"/>
        <v>0</v>
      </c>
      <c r="EF12">
        <f>IF('[1]Einstellung'!Q45="",0,1)</f>
        <v>0</v>
      </c>
      <c r="EG12">
        <f t="shared" si="65"/>
        <v>0</v>
      </c>
      <c r="EH12">
        <f>LARGE(EG$7:EG$42,$A12)</f>
        <v>0</v>
      </c>
      <c r="EI12">
        <f t="shared" si="66"/>
        <v>0</v>
      </c>
      <c r="EJ12">
        <f t="shared" si="67"/>
        <v>0</v>
      </c>
      <c r="EK12">
        <f t="shared" si="133"/>
        <v>0</v>
      </c>
      <c r="EL12">
        <f t="shared" si="68"/>
        <v>99999</v>
      </c>
      <c r="EM12">
        <f>SMALL(EL$7:EL$42,$A12)</f>
        <v>99999</v>
      </c>
      <c r="EN12">
        <f t="shared" si="69"/>
        <v>999</v>
      </c>
      <c r="EO12">
        <f t="shared" si="70"/>
        <v>99</v>
      </c>
      <c r="EQ12">
        <f t="shared" si="71"/>
        <v>0</v>
      </c>
      <c r="ES12">
        <f>IF('[1]Einstellung'!R45="",0,1)</f>
        <v>0</v>
      </c>
      <c r="ET12">
        <f t="shared" si="72"/>
        <v>0</v>
      </c>
      <c r="EU12">
        <f>LARGE(ET$7:ET$42,$A12)</f>
        <v>0</v>
      </c>
      <c r="EV12">
        <f t="shared" si="73"/>
        <v>0</v>
      </c>
      <c r="EW12">
        <f t="shared" si="74"/>
        <v>0</v>
      </c>
      <c r="EX12">
        <f t="shared" si="134"/>
        <v>0</v>
      </c>
      <c r="EY12">
        <f t="shared" si="75"/>
        <v>99999</v>
      </c>
      <c r="EZ12">
        <f>SMALL(EY$7:EY$42,$A12)</f>
        <v>99999</v>
      </c>
      <c r="FA12">
        <f t="shared" si="76"/>
        <v>999</v>
      </c>
      <c r="FB12">
        <f t="shared" si="77"/>
        <v>99</v>
      </c>
      <c r="FD12">
        <f t="shared" si="78"/>
        <v>0</v>
      </c>
      <c r="FF12">
        <f>IF('[1]Einstellung'!S45="",0,1)</f>
        <v>0</v>
      </c>
      <c r="FG12">
        <f t="shared" si="79"/>
        <v>0</v>
      </c>
      <c r="FH12">
        <f>LARGE(FG$7:FG$42,$A12)</f>
        <v>0</v>
      </c>
      <c r="FI12">
        <f t="shared" si="80"/>
        <v>0</v>
      </c>
      <c r="FJ12">
        <f t="shared" si="81"/>
        <v>0</v>
      </c>
      <c r="FK12">
        <f t="shared" si="135"/>
        <v>0</v>
      </c>
      <c r="FL12">
        <f t="shared" si="82"/>
        <v>99999</v>
      </c>
      <c r="FM12" s="14">
        <f>SMALL(FL$7:FL$42,$A12)</f>
        <v>99999</v>
      </c>
      <c r="FN12">
        <f t="shared" si="83"/>
        <v>999</v>
      </c>
      <c r="FO12">
        <f t="shared" si="84"/>
        <v>99</v>
      </c>
      <c r="FQ12">
        <f t="shared" si="85"/>
        <v>0</v>
      </c>
      <c r="FS12">
        <f>IF('[1]Einstellung'!T45="",0,1)</f>
        <v>0</v>
      </c>
      <c r="FT12">
        <f t="shared" si="86"/>
        <v>0</v>
      </c>
      <c r="FU12">
        <f>LARGE(FT$7:FT$42,$A12)</f>
        <v>0</v>
      </c>
      <c r="FV12">
        <f t="shared" si="87"/>
        <v>0</v>
      </c>
      <c r="FW12">
        <f t="shared" si="88"/>
        <v>0</v>
      </c>
      <c r="FX12">
        <f t="shared" si="136"/>
        <v>0</v>
      </c>
      <c r="FY12">
        <f t="shared" si="89"/>
        <v>99999</v>
      </c>
      <c r="FZ12">
        <f>SMALL(FY$7:FY$42,$A12)</f>
        <v>99999</v>
      </c>
      <c r="GA12">
        <f t="shared" si="90"/>
        <v>999</v>
      </c>
      <c r="GB12">
        <f t="shared" si="91"/>
        <v>99</v>
      </c>
      <c r="GD12">
        <f t="shared" si="92"/>
        <v>0</v>
      </c>
      <c r="GF12">
        <f>IF('[1]Einstellung'!U45="",0,1)</f>
        <v>0</v>
      </c>
      <c r="GG12">
        <f t="shared" si="93"/>
        <v>0</v>
      </c>
      <c r="GH12">
        <f>LARGE(GG$7:GG$42,$A12)</f>
        <v>0</v>
      </c>
      <c r="GI12">
        <f t="shared" si="94"/>
        <v>0</v>
      </c>
      <c r="GJ12">
        <f t="shared" si="95"/>
        <v>0</v>
      </c>
      <c r="GK12">
        <f t="shared" si="137"/>
        <v>0</v>
      </c>
      <c r="GL12">
        <f t="shared" si="96"/>
        <v>99999</v>
      </c>
      <c r="GM12">
        <f>SMALL(GL$7:GL$42,$A12)</f>
        <v>99999</v>
      </c>
      <c r="GN12">
        <f t="shared" si="97"/>
        <v>999</v>
      </c>
      <c r="GO12">
        <f t="shared" si="98"/>
        <v>99</v>
      </c>
      <c r="GQ12">
        <f t="shared" si="99"/>
        <v>0</v>
      </c>
      <c r="GS12">
        <f>IF('[1]Einstellung'!V45="",0,1)</f>
        <v>0</v>
      </c>
      <c r="GT12">
        <f t="shared" si="100"/>
        <v>0</v>
      </c>
      <c r="GU12">
        <f>LARGE(GT$7:GT$42,$A12)</f>
        <v>0</v>
      </c>
      <c r="GV12">
        <f t="shared" si="101"/>
        <v>0</v>
      </c>
      <c r="GW12">
        <f t="shared" si="102"/>
        <v>0</v>
      </c>
      <c r="GX12">
        <f t="shared" si="138"/>
        <v>0</v>
      </c>
      <c r="GY12">
        <f t="shared" si="103"/>
        <v>99999</v>
      </c>
      <c r="GZ12">
        <f>SMALL(GY$7:GY$42,$A12)</f>
        <v>99999</v>
      </c>
      <c r="HA12">
        <f t="shared" si="104"/>
        <v>999</v>
      </c>
      <c r="HB12">
        <f t="shared" si="105"/>
        <v>99</v>
      </c>
      <c r="HD12">
        <f t="shared" si="106"/>
        <v>0</v>
      </c>
      <c r="HF12">
        <f>IF('[1]Einstellung'!W45="",0,1)</f>
        <v>0</v>
      </c>
      <c r="HG12">
        <f t="shared" si="107"/>
        <v>0</v>
      </c>
      <c r="HH12">
        <f>LARGE(HG$7:HG$42,$A12)</f>
        <v>0</v>
      </c>
      <c r="HI12">
        <f t="shared" si="108"/>
        <v>0</v>
      </c>
      <c r="HJ12">
        <f t="shared" si="109"/>
        <v>0</v>
      </c>
      <c r="HK12">
        <f t="shared" si="139"/>
        <v>0</v>
      </c>
      <c r="HL12">
        <f t="shared" si="110"/>
        <v>99999</v>
      </c>
      <c r="HM12">
        <f>SMALL(HL$7:HL$42,$A12)</f>
        <v>99999</v>
      </c>
      <c r="HN12">
        <f t="shared" si="111"/>
        <v>999</v>
      </c>
      <c r="HO12">
        <f t="shared" si="112"/>
        <v>99</v>
      </c>
      <c r="HQ12">
        <f t="shared" si="113"/>
        <v>0</v>
      </c>
      <c r="HS12">
        <f>IF('[1]Einstellung'!X45="",0,1)</f>
        <v>0</v>
      </c>
      <c r="HT12">
        <f t="shared" si="114"/>
        <v>0</v>
      </c>
      <c r="HU12">
        <f>LARGE(HT$7:HT$42,$A12)</f>
        <v>0</v>
      </c>
      <c r="HV12">
        <f t="shared" si="115"/>
        <v>0</v>
      </c>
      <c r="HW12">
        <f t="shared" si="116"/>
        <v>0</v>
      </c>
      <c r="HX12">
        <f t="shared" si="140"/>
        <v>0</v>
      </c>
      <c r="HY12">
        <f t="shared" si="117"/>
        <v>99999</v>
      </c>
      <c r="HZ12">
        <f>SMALL(HY$7:HY$42,$A12)</f>
        <v>99999</v>
      </c>
      <c r="IA12">
        <f t="shared" si="118"/>
        <v>999</v>
      </c>
      <c r="IB12">
        <f t="shared" si="119"/>
        <v>99</v>
      </c>
      <c r="ID12">
        <f t="shared" si="120"/>
        <v>0</v>
      </c>
      <c r="IF12">
        <f>IF('[1]Einstellung'!Y45="",0,1)</f>
        <v>0</v>
      </c>
      <c r="IG12">
        <f t="shared" si="121"/>
        <v>0</v>
      </c>
      <c r="IH12">
        <f>LARGE(IG$7:IG$42,$A12)</f>
        <v>0</v>
      </c>
      <c r="II12">
        <f t="shared" si="122"/>
        <v>0</v>
      </c>
      <c r="IJ12">
        <f t="shared" si="123"/>
        <v>0</v>
      </c>
      <c r="IK12">
        <f t="shared" si="141"/>
        <v>0</v>
      </c>
      <c r="IL12">
        <f t="shared" si="124"/>
        <v>99999</v>
      </c>
      <c r="IM12">
        <f>SMALL(IL$7:IL$42,$A12)</f>
        <v>99999</v>
      </c>
      <c r="IN12">
        <f t="shared" si="125"/>
        <v>999</v>
      </c>
      <c r="IO12">
        <f t="shared" si="126"/>
        <v>99</v>
      </c>
      <c r="IT12">
        <f>IF('[1]Wettkampf'!BK11&lt;&gt;"",VLOOKUP('[1]Wettkampf'!BK11,Athl01,11),"")</f>
        <v>4880</v>
      </c>
      <c r="IU12">
        <f>IF('[1]Wettkampf'!BK11&lt;&gt;"",VLOOKUP('[1]Wettkampf'!BK11,Athl01,10),"")</f>
        <v>0</v>
      </c>
      <c r="IV12">
        <f t="shared" si="127"/>
        <v>4880</v>
      </c>
    </row>
    <row r="13" spans="1:256" ht="13.5" customHeight="1">
      <c r="A13" s="47">
        <v>7</v>
      </c>
      <c r="B13" s="47" t="str">
        <f>IF('[1]Einstellung'!B46&lt;&gt;"",'[1]Einstellung'!B46,"")</f>
        <v>Herren</v>
      </c>
      <c r="C13" s="63" t="str">
        <f>'[1]Einstellung'!D46</f>
        <v>Hadzic Kajs</v>
      </c>
      <c r="D13" s="64" t="str">
        <f>'[1]Einstellung'!D46</f>
        <v>Hadzic Kajs</v>
      </c>
      <c r="E13" s="50">
        <f>IF('[1]Einstellung'!$S$28="N",IF('[1]Wettkampf'!BK12&lt;&gt;"",VLOOKUP('[1]Wettkampf'!BK12,Athl01,13),""),IF('[1]Wettkampf'!BK12&lt;&gt;"",VLOOKUP('[1]Wettkampf'!BK12,Athl01,'[1]Einstellung'!$I$2),""))</f>
      </c>
      <c r="F13" s="51">
        <f>IF('[1]Wettkampf'!BK12&lt;&gt;"",YEAR(VLOOKUP('[1]Wettkampf'!BK12,Athl01,4)),"")</f>
        <v>1997</v>
      </c>
      <c r="G13" s="47" t="str">
        <f t="shared" si="0"/>
        <v>X276</v>
      </c>
      <c r="H13" s="52">
        <f>IF('[1]Wettkampf'!K12="","",'[1]Wettkampf'!K12)</f>
        <v>83.4</v>
      </c>
      <c r="I13" s="53">
        <f>IF('[1]Wettkampf'!P12=0,"",'[1]Wettkampf'!P12)</f>
        <v>85</v>
      </c>
      <c r="J13" s="54" t="str">
        <f>IF('[1]Wettkampf'!Q12="+","",IF('[1]Wettkampf'!Q12="-","x",""))</f>
        <v>x</v>
      </c>
      <c r="K13" s="55">
        <f>IF('[1]Wettkampf'!R12=0,"",'[1]Wettkampf'!R12)</f>
        <v>85</v>
      </c>
      <c r="L13" s="54">
        <f>IF('[1]Wettkampf'!S12="+","",IF('[1]Wettkampf'!S12="-","x",""))</f>
      </c>
      <c r="M13" s="55">
        <f>IF('[1]Wettkampf'!T12=0,"",'[1]Wettkampf'!T12)</f>
        <v>95</v>
      </c>
      <c r="N13" s="54" t="str">
        <f>IF('[1]Wettkampf'!U12="+","",IF('[1]Wettkampf'!U12="-","x",""))</f>
        <v>x</v>
      </c>
      <c r="O13" s="56">
        <f>IF('[1]Wettkampf'!L12&lt;&gt;"",'[1]Wettkampf'!BA12,"")</f>
        <v>85</v>
      </c>
      <c r="P13" s="57" t="s">
        <v>20</v>
      </c>
      <c r="Q13" s="53">
        <f>IF('[1]Wettkampf'!W12=0,"",'[1]Wettkampf'!W12)</f>
        <v>110</v>
      </c>
      <c r="R13" s="54">
        <f>IF('[1]Wettkampf'!X12="+","",IF('[1]Wettkampf'!X12="-","x",""))</f>
      </c>
      <c r="S13" s="55">
        <f>IF('[1]Wettkampf'!Y12=0,"",'[1]Wettkampf'!Y12)</f>
        <v>115</v>
      </c>
      <c r="T13" s="54">
        <f>IF('[1]Wettkampf'!Z12="+","",IF('[1]Wettkampf'!Z12="-","x",""))</f>
      </c>
      <c r="U13" s="55">
        <f>IF('[1]Wettkampf'!AA12=0,"",'[1]Wettkampf'!AA12)</f>
        <v>120</v>
      </c>
      <c r="V13" s="54" t="str">
        <f>IF('[1]Wettkampf'!AB12="+","",IF('[1]Wettkampf'!AB12="-","x",""))</f>
        <v>x</v>
      </c>
      <c r="W13" s="56">
        <f>IF('[1]Wettkampf'!L12&lt;&gt;"",'[1]Wettkampf'!BE12,"")</f>
        <v>115</v>
      </c>
      <c r="X13" s="57" t="s">
        <v>20</v>
      </c>
      <c r="Y13" s="58">
        <f>IF('[1]Wettkampf'!L12&lt;&gt;"",IF($AU$1="J",O13+W13,IF($AU$1="R",IF(O13=0,0,O13+W13),IF(AU$1="S",IF(W13=0,0,O13+W13),IF(O13=0,0,IF(W13=0,0,O13+W13))))),"")</f>
        <v>200</v>
      </c>
      <c r="Z13" s="59">
        <f>IF('[1]Wettkampf'!L12&lt;&gt;"",ROUND('[1]Wettkampf'!BR12*Y13,2),"")</f>
        <v>227.38</v>
      </c>
      <c r="AA13" s="60">
        <f t="shared" si="1"/>
      </c>
      <c r="AB13" s="61">
        <f>IF('[1]Einstellung'!L46&lt;&gt;"",IF(ISERROR(VLOOKUP(A13,R_GRP_01,2,FALSE)),99,IF(VLOOKUP(A13,R_GRP_01,1,FALSE)=A13,VLOOKUP(A13,R_GRP_01,2,FALSE),99)),"")</f>
      </c>
      <c r="AC13" s="61">
        <f>IF('[1]Einstellung'!M46&lt;&gt;"",IF(ISERROR(VLOOKUP(A13,R_GRP_02,2)),99,IF(VLOOKUP(A13,R_GRP_02,1)=A13,VLOOKUP(A13,R_GRP_02,2),99)),"")</f>
        <v>5</v>
      </c>
      <c r="AD13" s="61">
        <f>IF('[1]Einstellung'!N46&lt;&gt;"",IF(ISERROR(VLOOKUP(A13,R_GRP_03,2)),99,IF(VLOOKUP(A13,R_GRP_03,1)=A13,VLOOKUP(A13,R_GRP_03,2),99)),"")</f>
      </c>
      <c r="AE13" s="61">
        <f>IF('[1]Einstellung'!O46&lt;&gt;"",IF(ISERROR(VLOOKUP(A13,R_GRP_04,2)),99,IF(VLOOKUP(A13,R_GRP_04,1)=A13,VLOOKUP(A13,R_GRP_04,2),99)),"")</f>
      </c>
      <c r="AF13" s="61">
        <f>IF('[1]Einstellung'!P46&lt;&gt;"",IF(ISERROR(VLOOKUP(A13,R_GRP_05,2)),99,IF(VLOOKUP(A13,R_GRP_05,1)=A13,VLOOKUP(A13,R_GRP_05,2),99)),"")</f>
      </c>
      <c r="AG13" s="61">
        <f>IF('[1]Einstellung'!Q46&lt;&gt;"",IF(ISERROR(VLOOKUP(A13,R_GRP_06,2)),99,IF(VLOOKUP(A13,R_GRP_06,1)=A13,VLOOKUP(A13,R_GRP_06,2),99)),"")</f>
      </c>
      <c r="AH13" s="61">
        <f>IF('[1]Einstellung'!R46&lt;&gt;"",IF(ISERROR(VLOOKUP(A13,R_GRP_07,2)),99,IF(VLOOKUP(A13,R_GRP_07,1)=A13,VLOOKUP(A13,R_GRP_07,2),99)),"")</f>
      </c>
      <c r="AI13" s="61">
        <f>IF('[1]Einstellung'!S46&lt;&gt;"",IF(ISERROR(VLOOKUP(A13,R_GRP_08,2)),99,IF(VLOOKUP(A13,R_GRP_08,1)=A13,VLOOKUP(A13,R_GRP_08,2),99)),"")</f>
      </c>
      <c r="AJ13" s="61">
        <f>IF('[1]Einstellung'!T46&lt;&gt;"",IF(ISERROR(VLOOKUP(A13,R_GRP_09,2)),99,IF(VLOOKUP(A13,R_GRP_09,1)=A13,VLOOKUP(A13,R_GRP_09,2),99)),"")</f>
      </c>
      <c r="AK13" s="61">
        <f>IF('[1]Einstellung'!U46&lt;&gt;"",IF(ISERROR(VLOOKUP(A13,R_GRP_10,2)),99,IF(VLOOKUP(A13,R_GRP_10,1)=A13,VLOOKUP(A13,R_GRP_10,2),99)),"")</f>
      </c>
      <c r="AL13" s="61">
        <f>IF('[1]Einstellung'!V46&lt;&gt;"",IF(ISERROR(VLOOKUP(A13,R_GRP_11,2)),99,IF(VLOOKUP(A13,R_GRP_11,1)=A13,VLOOKUP(A13,R_GRP_11,2),99)),"")</f>
      </c>
      <c r="AM13" s="61">
        <f>IF('[1]Einstellung'!W46&lt;&gt;"",IF(ISERROR(VLOOKUP(A13,R_GRP_12,2)),99,IF(VLOOKUP(A13,R_GRP_12,1)=A13,VLOOKUP(A13,R_GRP_12,2),99)),"")</f>
      </c>
      <c r="AN13" s="61">
        <f>IF('[1]Einstellung'!X46&lt;&gt;"",IF(ISERROR(VLOOKUP(A13,R_GRP_13,2)),99,IF(VLOOKUP(A13,R_GRP_13,1)=A13,VLOOKUP(A13,R_GRP_13,2),99)),"")</f>
      </c>
      <c r="AO13" s="61">
        <f>IF('[1]Einstellung'!Y46&lt;&gt;"",IF(ISERROR(VLOOKUP(A13,R_GRP_14,2)),99,IF(VLOOKUP(A13,R_GRP_14,1)=A13,VLOOKUP(A13,R_GRP_14,2),99)),"")</f>
      </c>
      <c r="AP13" s="61">
        <f t="shared" si="2"/>
        <v>8</v>
      </c>
      <c r="AQ13" s="61">
        <f t="shared" si="3"/>
      </c>
      <c r="AU13" s="46">
        <f>IF(C13&lt;&gt;"",YEAR('[1]Wiegeliste'!$D$4)-F13,0)</f>
        <v>19</v>
      </c>
      <c r="AV13">
        <f t="shared" si="4"/>
        <v>0</v>
      </c>
      <c r="AZ13" s="62">
        <f t="shared" si="5"/>
        <v>227380007</v>
      </c>
      <c r="BA13">
        <f t="shared" si="6"/>
        <v>249340010</v>
      </c>
      <c r="BB13">
        <f t="shared" si="7"/>
        <v>10</v>
      </c>
      <c r="BC13">
        <f t="shared" si="8"/>
        <v>10007</v>
      </c>
      <c r="BD13">
        <f t="shared" si="9"/>
        <v>9001</v>
      </c>
      <c r="BE13">
        <f t="shared" si="10"/>
        <v>9</v>
      </c>
      <c r="BF13">
        <f t="shared" si="11"/>
        <v>1</v>
      </c>
      <c r="BH13">
        <f t="shared" si="12"/>
        <v>0</v>
      </c>
      <c r="BI13" t="e">
        <f t="shared" si="13"/>
        <v>#VALUE!</v>
      </c>
      <c r="BJ13" t="e">
        <f t="shared" si="14"/>
        <v>#VALUE!</v>
      </c>
      <c r="BK13" t="e">
        <f t="shared" si="15"/>
        <v>#VALUE!</v>
      </c>
      <c r="BL13" t="e">
        <f t="shared" si="16"/>
        <v>#VALUE!</v>
      </c>
      <c r="BM13" t="e">
        <f t="shared" si="17"/>
        <v>#VALUE!</v>
      </c>
      <c r="BN13" t="e">
        <f t="shared" si="18"/>
        <v>#VALUE!</v>
      </c>
      <c r="BQ13">
        <f t="shared" si="19"/>
        <v>227.38</v>
      </c>
      <c r="BR13">
        <f t="shared" si="20"/>
        <v>21</v>
      </c>
      <c r="BS13">
        <f>IF('[1]Einstellung'!L46="",0,1)</f>
        <v>0</v>
      </c>
      <c r="BT13">
        <f t="shared" si="21"/>
        <v>0</v>
      </c>
      <c r="BU13">
        <f t="shared" si="22"/>
        <v>0</v>
      </c>
      <c r="BV13">
        <f t="shared" si="23"/>
        <v>0</v>
      </c>
      <c r="BW13">
        <f t="shared" si="24"/>
        <v>0</v>
      </c>
      <c r="BX13">
        <f t="shared" si="128"/>
        <v>0</v>
      </c>
      <c r="BY13">
        <f t="shared" si="25"/>
        <v>99999</v>
      </c>
      <c r="BZ13">
        <f t="shared" si="26"/>
        <v>99999</v>
      </c>
      <c r="CA13">
        <f t="shared" si="27"/>
        <v>999</v>
      </c>
      <c r="CB13">
        <f t="shared" si="28"/>
        <v>99</v>
      </c>
      <c r="CD13">
        <f t="shared" si="29"/>
        <v>227.38</v>
      </c>
      <c r="CF13">
        <f>IF('[1]Einstellung'!M46="",0,1)</f>
        <v>1</v>
      </c>
      <c r="CG13">
        <f t="shared" si="30"/>
        <v>21227389165907</v>
      </c>
      <c r="CH13">
        <f t="shared" si="31"/>
        <v>21254049129906</v>
      </c>
      <c r="CI13">
        <f t="shared" si="32"/>
        <v>21</v>
      </c>
      <c r="CJ13">
        <f t="shared" si="33"/>
        <v>6</v>
      </c>
      <c r="CK13">
        <f t="shared" si="129"/>
        <v>3</v>
      </c>
      <c r="CL13">
        <f t="shared" si="34"/>
        <v>603</v>
      </c>
      <c r="CM13">
        <f t="shared" si="35"/>
        <v>901</v>
      </c>
      <c r="CN13">
        <f t="shared" si="36"/>
        <v>9</v>
      </c>
      <c r="CO13">
        <f t="shared" si="37"/>
        <v>1</v>
      </c>
      <c r="CQ13">
        <f t="shared" si="38"/>
        <v>0</v>
      </c>
      <c r="CS13">
        <f>IF('[1]Einstellung'!N46="",0,1)</f>
        <v>0</v>
      </c>
      <c r="CT13">
        <f t="shared" si="39"/>
        <v>0</v>
      </c>
      <c r="CU13">
        <f t="shared" si="40"/>
        <v>0</v>
      </c>
      <c r="CV13">
        <f t="shared" si="41"/>
        <v>0</v>
      </c>
      <c r="CW13">
        <f t="shared" si="42"/>
        <v>0</v>
      </c>
      <c r="CX13">
        <f t="shared" si="130"/>
        <v>0</v>
      </c>
      <c r="CY13">
        <f t="shared" si="43"/>
        <v>99999</v>
      </c>
      <c r="CZ13">
        <f t="shared" si="44"/>
        <v>99999</v>
      </c>
      <c r="DA13">
        <f t="shared" si="45"/>
        <v>999</v>
      </c>
      <c r="DB13">
        <f t="shared" si="46"/>
        <v>99</v>
      </c>
      <c r="DD13">
        <f t="shared" si="47"/>
        <v>0</v>
      </c>
      <c r="DF13">
        <f>IF('[1]Einstellung'!O46="",0,1)</f>
        <v>0</v>
      </c>
      <c r="DG13">
        <f t="shared" si="48"/>
        <v>0</v>
      </c>
      <c r="DH13">
        <f t="shared" si="49"/>
        <v>0</v>
      </c>
      <c r="DI13">
        <f t="shared" si="50"/>
        <v>0</v>
      </c>
      <c r="DJ13">
        <f t="shared" si="51"/>
        <v>0</v>
      </c>
      <c r="DK13">
        <f t="shared" si="131"/>
        <v>0</v>
      </c>
      <c r="DL13">
        <f t="shared" si="52"/>
        <v>99999</v>
      </c>
      <c r="DM13">
        <f t="shared" si="53"/>
        <v>99999</v>
      </c>
      <c r="DN13">
        <f t="shared" si="54"/>
        <v>999</v>
      </c>
      <c r="DO13">
        <f t="shared" si="55"/>
        <v>99</v>
      </c>
      <c r="DQ13">
        <f t="shared" si="56"/>
        <v>0</v>
      </c>
      <c r="DS13">
        <f>IF('[1]Einstellung'!P46="",0,1)</f>
        <v>0</v>
      </c>
      <c r="DT13">
        <f t="shared" si="57"/>
        <v>0</v>
      </c>
      <c r="DU13">
        <f t="shared" si="58"/>
        <v>0</v>
      </c>
      <c r="DV13">
        <f t="shared" si="59"/>
        <v>0</v>
      </c>
      <c r="DW13">
        <f t="shared" si="60"/>
        <v>0</v>
      </c>
      <c r="DX13">
        <f t="shared" si="132"/>
        <v>0</v>
      </c>
      <c r="DY13">
        <f t="shared" si="61"/>
        <v>99999</v>
      </c>
      <c r="DZ13">
        <f>SMALL(DY$7:DY$42,$A13)</f>
        <v>99999</v>
      </c>
      <c r="EA13">
        <f t="shared" si="62"/>
        <v>999</v>
      </c>
      <c r="EB13">
        <f t="shared" si="63"/>
        <v>99</v>
      </c>
      <c r="ED13">
        <f t="shared" si="64"/>
        <v>0</v>
      </c>
      <c r="EF13">
        <f>IF('[1]Einstellung'!Q46="",0,1)</f>
        <v>0</v>
      </c>
      <c r="EG13">
        <f t="shared" si="65"/>
        <v>0</v>
      </c>
      <c r="EH13">
        <f>LARGE(EG$7:EG$42,$A13)</f>
        <v>0</v>
      </c>
      <c r="EI13">
        <f t="shared" si="66"/>
        <v>0</v>
      </c>
      <c r="EJ13">
        <f t="shared" si="67"/>
        <v>0</v>
      </c>
      <c r="EK13">
        <f t="shared" si="133"/>
        <v>0</v>
      </c>
      <c r="EL13">
        <f t="shared" si="68"/>
        <v>99999</v>
      </c>
      <c r="EM13">
        <f>SMALL(EL$7:EL$42,$A13)</f>
        <v>99999</v>
      </c>
      <c r="EN13">
        <f t="shared" si="69"/>
        <v>999</v>
      </c>
      <c r="EO13">
        <f t="shared" si="70"/>
        <v>99</v>
      </c>
      <c r="EQ13">
        <f t="shared" si="71"/>
        <v>0</v>
      </c>
      <c r="ES13">
        <f>IF('[1]Einstellung'!R46="",0,1)</f>
        <v>0</v>
      </c>
      <c r="ET13">
        <f t="shared" si="72"/>
        <v>0</v>
      </c>
      <c r="EU13">
        <f>LARGE(ET$7:ET$42,$A13)</f>
        <v>0</v>
      </c>
      <c r="EV13">
        <f t="shared" si="73"/>
        <v>0</v>
      </c>
      <c r="EW13">
        <f t="shared" si="74"/>
        <v>0</v>
      </c>
      <c r="EX13">
        <f t="shared" si="134"/>
        <v>0</v>
      </c>
      <c r="EY13">
        <f t="shared" si="75"/>
        <v>99999</v>
      </c>
      <c r="EZ13">
        <f>SMALL(EY$7:EY$42,$A13)</f>
        <v>99999</v>
      </c>
      <c r="FA13">
        <f t="shared" si="76"/>
        <v>999</v>
      </c>
      <c r="FB13">
        <f t="shared" si="77"/>
        <v>99</v>
      </c>
      <c r="FD13">
        <f t="shared" si="78"/>
        <v>0</v>
      </c>
      <c r="FF13">
        <f>IF('[1]Einstellung'!S46="",0,1)</f>
        <v>0</v>
      </c>
      <c r="FG13">
        <f t="shared" si="79"/>
        <v>0</v>
      </c>
      <c r="FH13">
        <f>LARGE(FG$7:FG$42,$A13)</f>
        <v>0</v>
      </c>
      <c r="FI13">
        <f t="shared" si="80"/>
        <v>0</v>
      </c>
      <c r="FJ13">
        <f t="shared" si="81"/>
        <v>0</v>
      </c>
      <c r="FK13">
        <f t="shared" si="135"/>
        <v>0</v>
      </c>
      <c r="FL13">
        <f t="shared" si="82"/>
        <v>99999</v>
      </c>
      <c r="FM13" s="14">
        <f>SMALL(FL$7:FL$42,$A13)</f>
        <v>99999</v>
      </c>
      <c r="FN13">
        <f t="shared" si="83"/>
        <v>999</v>
      </c>
      <c r="FO13">
        <f t="shared" si="84"/>
        <v>99</v>
      </c>
      <c r="FQ13">
        <f t="shared" si="85"/>
        <v>0</v>
      </c>
      <c r="FS13">
        <f>IF('[1]Einstellung'!T46="",0,1)</f>
        <v>0</v>
      </c>
      <c r="FT13">
        <f t="shared" si="86"/>
        <v>0</v>
      </c>
      <c r="FU13">
        <f>LARGE(FT$7:FT$42,$A13)</f>
        <v>0</v>
      </c>
      <c r="FV13">
        <f t="shared" si="87"/>
        <v>0</v>
      </c>
      <c r="FW13">
        <f t="shared" si="88"/>
        <v>0</v>
      </c>
      <c r="FX13">
        <f t="shared" si="136"/>
        <v>0</v>
      </c>
      <c r="FY13">
        <f t="shared" si="89"/>
        <v>99999</v>
      </c>
      <c r="FZ13">
        <f>SMALL(FY$7:FY$42,$A13)</f>
        <v>99999</v>
      </c>
      <c r="GA13">
        <f t="shared" si="90"/>
        <v>999</v>
      </c>
      <c r="GB13">
        <f t="shared" si="91"/>
        <v>99</v>
      </c>
      <c r="GD13">
        <f t="shared" si="92"/>
        <v>0</v>
      </c>
      <c r="GF13">
        <f>IF('[1]Einstellung'!U46="",0,1)</f>
        <v>0</v>
      </c>
      <c r="GG13">
        <f t="shared" si="93"/>
        <v>0</v>
      </c>
      <c r="GH13">
        <f>LARGE(GG$7:GG$42,$A13)</f>
        <v>0</v>
      </c>
      <c r="GI13">
        <f t="shared" si="94"/>
        <v>0</v>
      </c>
      <c r="GJ13">
        <f t="shared" si="95"/>
        <v>0</v>
      </c>
      <c r="GK13">
        <f t="shared" si="137"/>
        <v>0</v>
      </c>
      <c r="GL13">
        <f t="shared" si="96"/>
        <v>99999</v>
      </c>
      <c r="GM13">
        <f>SMALL(GL$7:GL$42,$A13)</f>
        <v>99999</v>
      </c>
      <c r="GN13">
        <f t="shared" si="97"/>
        <v>999</v>
      </c>
      <c r="GO13">
        <f t="shared" si="98"/>
        <v>99</v>
      </c>
      <c r="GQ13">
        <f t="shared" si="99"/>
        <v>0</v>
      </c>
      <c r="GS13">
        <f>IF('[1]Einstellung'!V46="",0,1)</f>
        <v>0</v>
      </c>
      <c r="GT13">
        <f t="shared" si="100"/>
        <v>0</v>
      </c>
      <c r="GU13">
        <f>LARGE(GT$7:GT$42,$A13)</f>
        <v>0</v>
      </c>
      <c r="GV13">
        <f t="shared" si="101"/>
        <v>0</v>
      </c>
      <c r="GW13">
        <f t="shared" si="102"/>
        <v>0</v>
      </c>
      <c r="GX13">
        <f t="shared" si="138"/>
        <v>0</v>
      </c>
      <c r="GY13">
        <f t="shared" si="103"/>
        <v>99999</v>
      </c>
      <c r="GZ13">
        <f>SMALL(GY$7:GY$42,$A13)</f>
        <v>99999</v>
      </c>
      <c r="HA13">
        <f t="shared" si="104"/>
        <v>999</v>
      </c>
      <c r="HB13">
        <f t="shared" si="105"/>
        <v>99</v>
      </c>
      <c r="HD13">
        <f t="shared" si="106"/>
        <v>0</v>
      </c>
      <c r="HF13">
        <f>IF('[1]Einstellung'!W46="",0,1)</f>
        <v>0</v>
      </c>
      <c r="HG13">
        <f t="shared" si="107"/>
        <v>0</v>
      </c>
      <c r="HH13">
        <f>LARGE(HG$7:HG$42,$A13)</f>
        <v>0</v>
      </c>
      <c r="HI13">
        <f t="shared" si="108"/>
        <v>0</v>
      </c>
      <c r="HJ13">
        <f t="shared" si="109"/>
        <v>0</v>
      </c>
      <c r="HK13">
        <f t="shared" si="139"/>
        <v>0</v>
      </c>
      <c r="HL13">
        <f t="shared" si="110"/>
        <v>99999</v>
      </c>
      <c r="HM13">
        <f>SMALL(HL$7:HL$42,$A13)</f>
        <v>99999</v>
      </c>
      <c r="HN13">
        <f t="shared" si="111"/>
        <v>999</v>
      </c>
      <c r="HO13">
        <f t="shared" si="112"/>
        <v>99</v>
      </c>
      <c r="HQ13">
        <f t="shared" si="113"/>
        <v>0</v>
      </c>
      <c r="HS13">
        <f>IF('[1]Einstellung'!X46="",0,1)</f>
        <v>0</v>
      </c>
      <c r="HT13">
        <f t="shared" si="114"/>
        <v>0</v>
      </c>
      <c r="HU13">
        <f>LARGE(HT$7:HT$42,$A13)</f>
        <v>0</v>
      </c>
      <c r="HV13">
        <f t="shared" si="115"/>
        <v>0</v>
      </c>
      <c r="HW13">
        <f t="shared" si="116"/>
        <v>0</v>
      </c>
      <c r="HX13">
        <f t="shared" si="140"/>
        <v>0</v>
      </c>
      <c r="HY13">
        <f t="shared" si="117"/>
        <v>99999</v>
      </c>
      <c r="HZ13">
        <f>SMALL(HY$7:HY$42,$A13)</f>
        <v>99999</v>
      </c>
      <c r="IA13">
        <f t="shared" si="118"/>
        <v>999</v>
      </c>
      <c r="IB13">
        <f t="shared" si="119"/>
        <v>99</v>
      </c>
      <c r="ID13">
        <f t="shared" si="120"/>
        <v>0</v>
      </c>
      <c r="IF13">
        <f>IF('[1]Einstellung'!Y46="",0,1)</f>
        <v>0</v>
      </c>
      <c r="IG13">
        <f t="shared" si="121"/>
        <v>0</v>
      </c>
      <c r="IH13">
        <f>LARGE(IG$7:IG$42,$A13)</f>
        <v>0</v>
      </c>
      <c r="II13">
        <f t="shared" si="122"/>
        <v>0</v>
      </c>
      <c r="IJ13">
        <f t="shared" si="123"/>
        <v>0</v>
      </c>
      <c r="IK13">
        <f t="shared" si="141"/>
        <v>0</v>
      </c>
      <c r="IL13">
        <f t="shared" si="124"/>
        <v>99999</v>
      </c>
      <c r="IM13">
        <f>SMALL(IL$7:IL$42,$A13)</f>
        <v>99999</v>
      </c>
      <c r="IN13">
        <f t="shared" si="125"/>
        <v>999</v>
      </c>
      <c r="IO13">
        <f t="shared" si="126"/>
        <v>99</v>
      </c>
      <c r="IT13">
        <f>IF('[1]Wettkampf'!BK12&lt;&gt;"",VLOOKUP('[1]Wettkampf'!BK12,Athl01,11),"")</f>
      </c>
      <c r="IU13" t="str">
        <f>IF('[1]Wettkampf'!BK12&lt;&gt;"",VLOOKUP('[1]Wettkampf'!BK12,Athl01,10),"")</f>
        <v>X276</v>
      </c>
      <c r="IV13" t="str">
        <f t="shared" si="127"/>
        <v>X276</v>
      </c>
    </row>
    <row r="14" spans="1:256" ht="13.5" customHeight="1">
      <c r="A14" s="47">
        <v>8</v>
      </c>
      <c r="B14" s="47">
        <f>IF('[1]Einstellung'!B47&lt;&gt;"",'[1]Einstellung'!B47,"")</f>
      </c>
      <c r="C14" s="63">
        <f>'[1]Einstellung'!D47</f>
      </c>
      <c r="D14" s="64">
        <f>'[1]Einstellung'!D47</f>
      </c>
      <c r="E14" s="50">
        <f>IF('[1]Einstellung'!$S$28="N",IF('[1]Wettkampf'!BK13&lt;&gt;"",VLOOKUP('[1]Wettkampf'!BK13,Athl01,13),""),IF('[1]Wettkampf'!BK13&lt;&gt;"",VLOOKUP('[1]Wettkampf'!BK13,Athl01,'[1]Einstellung'!$I$2),""))</f>
      </c>
      <c r="F14" s="51">
        <f>IF('[1]Wettkampf'!BK13&lt;&gt;"",YEAR(VLOOKUP('[1]Wettkampf'!BK13,Athl01,4)),"")</f>
      </c>
      <c r="G14" s="47">
        <f t="shared" si="0"/>
      </c>
      <c r="H14" s="52">
        <f>IF('[1]Wettkampf'!K13="","",'[1]Wettkampf'!K13)</f>
      </c>
      <c r="I14" s="53">
        <f>IF('[1]Wettkampf'!P13=0,"",'[1]Wettkampf'!P13)</f>
      </c>
      <c r="J14" s="54">
        <f>IF('[1]Wettkampf'!Q13="+","",IF('[1]Wettkampf'!Q13="-","x",""))</f>
      </c>
      <c r="K14" s="55">
        <f>IF('[1]Wettkampf'!R13=0,"",'[1]Wettkampf'!R13)</f>
      </c>
      <c r="L14" s="54">
        <f>IF('[1]Wettkampf'!S13="+","",IF('[1]Wettkampf'!S13="-","x",""))</f>
      </c>
      <c r="M14" s="55">
        <f>IF('[1]Wettkampf'!T13=0,"",'[1]Wettkampf'!T13)</f>
      </c>
      <c r="N14" s="54">
        <f>IF('[1]Wettkampf'!U13="+","",IF('[1]Wettkampf'!U13="-","x",""))</f>
      </c>
      <c r="O14" s="56">
        <f>IF('[1]Wettkampf'!L13&lt;&gt;"",'[1]Wettkampf'!BA13,"")</f>
      </c>
      <c r="P14" s="57" t="s">
        <v>20</v>
      </c>
      <c r="Q14" s="53">
        <f>IF('[1]Wettkampf'!W13=0,"",'[1]Wettkampf'!W13)</f>
      </c>
      <c r="R14" s="54">
        <f>IF('[1]Wettkampf'!X13="+","",IF('[1]Wettkampf'!X13="-","x",""))</f>
      </c>
      <c r="S14" s="55">
        <f>IF('[1]Wettkampf'!Y13=0,"",'[1]Wettkampf'!Y13)</f>
      </c>
      <c r="T14" s="54">
        <f>IF('[1]Wettkampf'!Z13="+","",IF('[1]Wettkampf'!Z13="-","x",""))</f>
      </c>
      <c r="U14" s="55">
        <f>IF('[1]Wettkampf'!AA13=0,"",'[1]Wettkampf'!AA13)</f>
      </c>
      <c r="V14" s="54">
        <f>IF('[1]Wettkampf'!AB13="+","",IF('[1]Wettkampf'!AB13="-","x",""))</f>
      </c>
      <c r="W14" s="56">
        <f>IF('[1]Wettkampf'!L13&lt;&gt;"",'[1]Wettkampf'!BE13,"")</f>
      </c>
      <c r="X14" s="57" t="s">
        <v>20</v>
      </c>
      <c r="Y14" s="58">
        <f>IF('[1]Wettkampf'!L13&lt;&gt;"",IF($AU$1="J",O14+W14,IF($AU$1="R",IF(O14=0,0,O14+W14),IF(AU$1="S",IF(W14=0,0,O14+W14),IF(O14=0,0,IF(W14=0,0,O14+W14))))),"")</f>
      </c>
      <c r="Z14" s="59">
        <f>IF('[1]Wettkampf'!L13&lt;&gt;"",ROUND('[1]Wettkampf'!BR13*Y14,2),"")</f>
      </c>
      <c r="AA14" s="60">
        <f t="shared" si="1"/>
      </c>
      <c r="AB14" s="61">
        <f>IF('[1]Einstellung'!L47&lt;&gt;"",IF(ISERROR(VLOOKUP(A14,R_GRP_01,2,FALSE)),99,IF(VLOOKUP(A14,R_GRP_01,1,FALSE)=A14,VLOOKUP(A14,R_GRP_01,2,FALSE),99)),"")</f>
      </c>
      <c r="AC14" s="61">
        <f>IF('[1]Einstellung'!M47&lt;&gt;"",IF(ISERROR(VLOOKUP(A14,R_GRP_02,2)),99,IF(VLOOKUP(A14,R_GRP_02,1)=A14,VLOOKUP(A14,R_GRP_02,2),99)),"")</f>
      </c>
      <c r="AD14" s="61">
        <f>IF('[1]Einstellung'!N47&lt;&gt;"",IF(ISERROR(VLOOKUP(A14,R_GRP_03,2)),99,IF(VLOOKUP(A14,R_GRP_03,1)=A14,VLOOKUP(A14,R_GRP_03,2),99)),"")</f>
      </c>
      <c r="AE14" s="61">
        <f>IF('[1]Einstellung'!O47&lt;&gt;"",IF(ISERROR(VLOOKUP(A14,R_GRP_04,2)),99,IF(VLOOKUP(A14,R_GRP_04,1)=A14,VLOOKUP(A14,R_GRP_04,2),99)),"")</f>
      </c>
      <c r="AF14" s="61">
        <f>IF('[1]Einstellung'!P47&lt;&gt;"",IF(ISERROR(VLOOKUP(A14,R_GRP_05,2)),99,IF(VLOOKUP(A14,R_GRP_05,1)=A14,VLOOKUP(A14,R_GRP_05,2),99)),"")</f>
      </c>
      <c r="AG14" s="61">
        <f>IF('[1]Einstellung'!Q47&lt;&gt;"",IF(ISERROR(VLOOKUP(A14,R_GRP_06,2)),99,IF(VLOOKUP(A14,R_GRP_06,1)=A14,VLOOKUP(A14,R_GRP_06,2),99)),"")</f>
      </c>
      <c r="AH14" s="61">
        <f>IF('[1]Einstellung'!R47&lt;&gt;"",IF(ISERROR(VLOOKUP(A14,R_GRP_07,2)),99,IF(VLOOKUP(A14,R_GRP_07,1)=A14,VLOOKUP(A14,R_GRP_07,2),99)),"")</f>
      </c>
      <c r="AI14" s="61">
        <f>IF('[1]Einstellung'!S47&lt;&gt;"",IF(ISERROR(VLOOKUP(A14,R_GRP_08,2)),99,IF(VLOOKUP(A14,R_GRP_08,1)=A14,VLOOKUP(A14,R_GRP_08,2),99)),"")</f>
      </c>
      <c r="AJ14" s="61">
        <f>IF('[1]Einstellung'!T47&lt;&gt;"",IF(ISERROR(VLOOKUP(A14,R_GRP_09,2)),99,IF(VLOOKUP(A14,R_GRP_09,1)=A14,VLOOKUP(A14,R_GRP_09,2),99)),"")</f>
      </c>
      <c r="AK14" s="61">
        <f>IF('[1]Einstellung'!U47&lt;&gt;"",IF(ISERROR(VLOOKUP(A14,R_GRP_10,2)),99,IF(VLOOKUP(A14,R_GRP_10,1)=A14,VLOOKUP(A14,R_GRP_10,2),99)),"")</f>
      </c>
      <c r="AL14" s="61">
        <f>IF('[1]Einstellung'!V47&lt;&gt;"",IF(ISERROR(VLOOKUP(A14,R_GRP_11,2)),99,IF(VLOOKUP(A14,R_GRP_11,1)=A14,VLOOKUP(A14,R_GRP_11,2),99)),"")</f>
      </c>
      <c r="AM14" s="61">
        <f>IF('[1]Einstellung'!W47&lt;&gt;"",IF(ISERROR(VLOOKUP(A14,R_GRP_12,2)),99,IF(VLOOKUP(A14,R_GRP_12,1)=A14,VLOOKUP(A14,R_GRP_12,2),99)),"")</f>
      </c>
      <c r="AN14" s="61">
        <f>IF('[1]Einstellung'!X47&lt;&gt;"",IF(ISERROR(VLOOKUP(A14,R_GRP_13,2)),99,IF(VLOOKUP(A14,R_GRP_13,1)=A14,VLOOKUP(A14,R_GRP_13,2),99)),"")</f>
      </c>
      <c r="AO14" s="61">
        <f>IF('[1]Einstellung'!Y47&lt;&gt;"",IF(ISERROR(VLOOKUP(A14,R_GRP_14,2)),99,IF(VLOOKUP(A14,R_GRP_14,1)=A14,VLOOKUP(A14,R_GRP_14,2),99)),"")</f>
      </c>
      <c r="AP14" s="61">
        <f t="shared" si="2"/>
      </c>
      <c r="AQ14" s="61">
        <f t="shared" si="3"/>
      </c>
      <c r="AU14" s="46">
        <f>IF(C14&lt;&gt;"",YEAR('[1]Wiegeliste'!$D$4)-F14,0)</f>
        <v>0</v>
      </c>
      <c r="AV14">
        <f t="shared" si="4"/>
        <v>0</v>
      </c>
      <c r="AZ14" s="62">
        <f t="shared" si="5"/>
        <v>0</v>
      </c>
      <c r="BA14">
        <f t="shared" si="6"/>
        <v>227380007</v>
      </c>
      <c r="BB14">
        <f t="shared" si="7"/>
        <v>7</v>
      </c>
      <c r="BC14">
        <f t="shared" si="8"/>
        <v>7008</v>
      </c>
      <c r="BD14">
        <f t="shared" si="9"/>
        <v>10007</v>
      </c>
      <c r="BE14">
        <f t="shared" si="10"/>
        <v>10</v>
      </c>
      <c r="BF14">
        <f t="shared" si="11"/>
        <v>7</v>
      </c>
      <c r="BH14">
        <f t="shared" si="12"/>
        <v>0</v>
      </c>
      <c r="BI14" t="e">
        <f t="shared" si="13"/>
        <v>#VALUE!</v>
      </c>
      <c r="BJ14" t="e">
        <f t="shared" si="14"/>
        <v>#VALUE!</v>
      </c>
      <c r="BK14" t="e">
        <f t="shared" si="15"/>
        <v>#VALUE!</v>
      </c>
      <c r="BL14" t="e">
        <f t="shared" si="16"/>
        <v>#VALUE!</v>
      </c>
      <c r="BM14" t="e">
        <f t="shared" si="17"/>
        <v>#VALUE!</v>
      </c>
      <c r="BN14" t="e">
        <f t="shared" si="18"/>
        <v>#VALUE!</v>
      </c>
      <c r="BQ14">
        <f t="shared" si="19"/>
      </c>
      <c r="BR14">
        <f t="shared" si="20"/>
        <v>0</v>
      </c>
      <c r="BS14">
        <f>IF('[1]Einstellung'!L47="",0,1)</f>
        <v>0</v>
      </c>
      <c r="BT14">
        <f t="shared" si="21"/>
        <v>0</v>
      </c>
      <c r="BU14">
        <f t="shared" si="22"/>
        <v>0</v>
      </c>
      <c r="BV14">
        <f t="shared" si="23"/>
        <v>0</v>
      </c>
      <c r="BW14">
        <f t="shared" si="24"/>
        <v>0</v>
      </c>
      <c r="BX14">
        <f t="shared" si="128"/>
        <v>0</v>
      </c>
      <c r="BY14">
        <f t="shared" si="25"/>
        <v>99999</v>
      </c>
      <c r="BZ14">
        <f t="shared" si="26"/>
        <v>99999</v>
      </c>
      <c r="CA14">
        <f t="shared" si="27"/>
        <v>999</v>
      </c>
      <c r="CB14">
        <f t="shared" si="28"/>
        <v>99</v>
      </c>
      <c r="CD14">
        <f t="shared" si="29"/>
      </c>
      <c r="CF14">
        <f>IF('[1]Einstellung'!M47="",0,1)</f>
        <v>0</v>
      </c>
      <c r="CG14">
        <f t="shared" si="30"/>
        <v>0</v>
      </c>
      <c r="CH14">
        <f t="shared" si="31"/>
        <v>21253339079904</v>
      </c>
      <c r="CI14">
        <f t="shared" si="32"/>
        <v>21</v>
      </c>
      <c r="CJ14">
        <f t="shared" si="33"/>
        <v>4</v>
      </c>
      <c r="CK14">
        <f t="shared" si="129"/>
        <v>4</v>
      </c>
      <c r="CL14">
        <f t="shared" si="34"/>
        <v>404</v>
      </c>
      <c r="CM14">
        <f t="shared" si="35"/>
        <v>1202</v>
      </c>
      <c r="CN14">
        <f t="shared" si="36"/>
        <v>12</v>
      </c>
      <c r="CO14">
        <f t="shared" si="37"/>
        <v>2</v>
      </c>
      <c r="CQ14">
        <f t="shared" si="38"/>
        <v>0</v>
      </c>
      <c r="CS14">
        <f>IF('[1]Einstellung'!N47="",0,1)</f>
        <v>0</v>
      </c>
      <c r="CT14">
        <f t="shared" si="39"/>
        <v>0</v>
      </c>
      <c r="CU14">
        <f t="shared" si="40"/>
        <v>0</v>
      </c>
      <c r="CV14">
        <f t="shared" si="41"/>
        <v>0</v>
      </c>
      <c r="CW14">
        <f t="shared" si="42"/>
        <v>0</v>
      </c>
      <c r="CX14">
        <f t="shared" si="130"/>
        <v>0</v>
      </c>
      <c r="CY14">
        <f t="shared" si="43"/>
        <v>99999</v>
      </c>
      <c r="CZ14">
        <f t="shared" si="44"/>
        <v>99999</v>
      </c>
      <c r="DA14">
        <f t="shared" si="45"/>
        <v>999</v>
      </c>
      <c r="DB14">
        <f t="shared" si="46"/>
        <v>99</v>
      </c>
      <c r="DD14">
        <f t="shared" si="47"/>
        <v>0</v>
      </c>
      <c r="DF14">
        <f>IF('[1]Einstellung'!O47="",0,1)</f>
        <v>0</v>
      </c>
      <c r="DG14">
        <f t="shared" si="48"/>
        <v>0</v>
      </c>
      <c r="DH14">
        <f t="shared" si="49"/>
        <v>0</v>
      </c>
      <c r="DI14">
        <f t="shared" si="50"/>
        <v>0</v>
      </c>
      <c r="DJ14">
        <f t="shared" si="51"/>
        <v>0</v>
      </c>
      <c r="DK14">
        <f t="shared" si="131"/>
        <v>0</v>
      </c>
      <c r="DL14">
        <f t="shared" si="52"/>
        <v>99999</v>
      </c>
      <c r="DM14">
        <f t="shared" si="53"/>
        <v>99999</v>
      </c>
      <c r="DN14">
        <f t="shared" si="54"/>
        <v>999</v>
      </c>
      <c r="DO14">
        <f t="shared" si="55"/>
        <v>99</v>
      </c>
      <c r="DQ14">
        <f t="shared" si="56"/>
        <v>0</v>
      </c>
      <c r="DS14">
        <f>IF('[1]Einstellung'!P47="",0,1)</f>
        <v>0</v>
      </c>
      <c r="DT14">
        <f t="shared" si="57"/>
        <v>0</v>
      </c>
      <c r="DU14">
        <f t="shared" si="58"/>
        <v>0</v>
      </c>
      <c r="DV14">
        <f t="shared" si="59"/>
        <v>0</v>
      </c>
      <c r="DW14">
        <f t="shared" si="60"/>
        <v>0</v>
      </c>
      <c r="DX14">
        <f t="shared" si="132"/>
        <v>0</v>
      </c>
      <c r="DY14">
        <f t="shared" si="61"/>
        <v>99999</v>
      </c>
      <c r="DZ14">
        <f>SMALL(DY$7:DY$42,$A14)</f>
        <v>99999</v>
      </c>
      <c r="EA14">
        <f t="shared" si="62"/>
        <v>999</v>
      </c>
      <c r="EB14">
        <f t="shared" si="63"/>
        <v>99</v>
      </c>
      <c r="ED14">
        <f t="shared" si="64"/>
        <v>0</v>
      </c>
      <c r="EF14">
        <f>IF('[1]Einstellung'!Q47="",0,1)</f>
        <v>0</v>
      </c>
      <c r="EG14">
        <f t="shared" si="65"/>
        <v>0</v>
      </c>
      <c r="EH14">
        <f>LARGE(EG$7:EG$42,$A14)</f>
        <v>0</v>
      </c>
      <c r="EI14">
        <f t="shared" si="66"/>
        <v>0</v>
      </c>
      <c r="EJ14">
        <f t="shared" si="67"/>
        <v>0</v>
      </c>
      <c r="EK14">
        <f t="shared" si="133"/>
        <v>0</v>
      </c>
      <c r="EL14">
        <f t="shared" si="68"/>
        <v>99999</v>
      </c>
      <c r="EM14">
        <f>SMALL(EL$7:EL$42,$A14)</f>
        <v>99999</v>
      </c>
      <c r="EN14">
        <f t="shared" si="69"/>
        <v>999</v>
      </c>
      <c r="EO14">
        <f t="shared" si="70"/>
        <v>99</v>
      </c>
      <c r="EQ14">
        <f t="shared" si="71"/>
        <v>0</v>
      </c>
      <c r="ES14">
        <f>IF('[1]Einstellung'!R47="",0,1)</f>
        <v>0</v>
      </c>
      <c r="ET14">
        <f t="shared" si="72"/>
        <v>0</v>
      </c>
      <c r="EU14">
        <f>LARGE(ET$7:ET$42,$A14)</f>
        <v>0</v>
      </c>
      <c r="EV14">
        <f t="shared" si="73"/>
        <v>0</v>
      </c>
      <c r="EW14">
        <f t="shared" si="74"/>
        <v>0</v>
      </c>
      <c r="EX14">
        <f t="shared" si="134"/>
        <v>0</v>
      </c>
      <c r="EY14">
        <f t="shared" si="75"/>
        <v>99999</v>
      </c>
      <c r="EZ14">
        <f>SMALL(EY$7:EY$42,$A14)</f>
        <v>99999</v>
      </c>
      <c r="FA14">
        <f t="shared" si="76"/>
        <v>999</v>
      </c>
      <c r="FB14">
        <f t="shared" si="77"/>
        <v>99</v>
      </c>
      <c r="FD14">
        <f t="shared" si="78"/>
        <v>0</v>
      </c>
      <c r="FF14">
        <f>IF('[1]Einstellung'!S47="",0,1)</f>
        <v>0</v>
      </c>
      <c r="FG14">
        <f t="shared" si="79"/>
        <v>0</v>
      </c>
      <c r="FH14">
        <f>LARGE(FG$7:FG$42,$A14)</f>
        <v>0</v>
      </c>
      <c r="FI14">
        <f t="shared" si="80"/>
        <v>0</v>
      </c>
      <c r="FJ14">
        <f t="shared" si="81"/>
        <v>0</v>
      </c>
      <c r="FK14">
        <f t="shared" si="135"/>
        <v>0</v>
      </c>
      <c r="FL14">
        <f t="shared" si="82"/>
        <v>99999</v>
      </c>
      <c r="FM14" s="14">
        <f>SMALL(FL$7:FL$42,$A14)</f>
        <v>99999</v>
      </c>
      <c r="FN14">
        <f t="shared" si="83"/>
        <v>999</v>
      </c>
      <c r="FO14">
        <f t="shared" si="84"/>
        <v>99</v>
      </c>
      <c r="FQ14">
        <f t="shared" si="85"/>
        <v>0</v>
      </c>
      <c r="FS14">
        <f>IF('[1]Einstellung'!T47="",0,1)</f>
        <v>0</v>
      </c>
      <c r="FT14">
        <f t="shared" si="86"/>
        <v>0</v>
      </c>
      <c r="FU14">
        <f>LARGE(FT$7:FT$42,$A14)</f>
        <v>0</v>
      </c>
      <c r="FV14">
        <f t="shared" si="87"/>
        <v>0</v>
      </c>
      <c r="FW14">
        <f t="shared" si="88"/>
        <v>0</v>
      </c>
      <c r="FX14">
        <f t="shared" si="136"/>
        <v>0</v>
      </c>
      <c r="FY14">
        <f t="shared" si="89"/>
        <v>99999</v>
      </c>
      <c r="FZ14">
        <f>SMALL(FY$7:FY$42,$A14)</f>
        <v>99999</v>
      </c>
      <c r="GA14">
        <f t="shared" si="90"/>
        <v>999</v>
      </c>
      <c r="GB14">
        <f t="shared" si="91"/>
        <v>99</v>
      </c>
      <c r="GD14">
        <f t="shared" si="92"/>
        <v>0</v>
      </c>
      <c r="GF14">
        <f>IF('[1]Einstellung'!U47="",0,1)</f>
        <v>0</v>
      </c>
      <c r="GG14">
        <f t="shared" si="93"/>
        <v>0</v>
      </c>
      <c r="GH14">
        <f>LARGE(GG$7:GG$42,$A14)</f>
        <v>0</v>
      </c>
      <c r="GI14">
        <f t="shared" si="94"/>
        <v>0</v>
      </c>
      <c r="GJ14">
        <f t="shared" si="95"/>
        <v>0</v>
      </c>
      <c r="GK14">
        <f t="shared" si="137"/>
        <v>0</v>
      </c>
      <c r="GL14">
        <f t="shared" si="96"/>
        <v>99999</v>
      </c>
      <c r="GM14">
        <f>SMALL(GL$7:GL$42,$A14)</f>
        <v>99999</v>
      </c>
      <c r="GN14">
        <f t="shared" si="97"/>
        <v>999</v>
      </c>
      <c r="GO14">
        <f t="shared" si="98"/>
        <v>99</v>
      </c>
      <c r="GQ14">
        <f t="shared" si="99"/>
        <v>0</v>
      </c>
      <c r="GS14">
        <f>IF('[1]Einstellung'!V47="",0,1)</f>
        <v>0</v>
      </c>
      <c r="GT14">
        <f t="shared" si="100"/>
        <v>0</v>
      </c>
      <c r="GU14">
        <f>LARGE(GT$7:GT$42,$A14)</f>
        <v>0</v>
      </c>
      <c r="GV14">
        <f t="shared" si="101"/>
        <v>0</v>
      </c>
      <c r="GW14">
        <f t="shared" si="102"/>
        <v>0</v>
      </c>
      <c r="GX14">
        <f t="shared" si="138"/>
        <v>0</v>
      </c>
      <c r="GY14">
        <f t="shared" si="103"/>
        <v>99999</v>
      </c>
      <c r="GZ14">
        <f>SMALL(GY$7:GY$42,$A14)</f>
        <v>99999</v>
      </c>
      <c r="HA14">
        <f t="shared" si="104"/>
        <v>999</v>
      </c>
      <c r="HB14">
        <f t="shared" si="105"/>
        <v>99</v>
      </c>
      <c r="HD14">
        <f t="shared" si="106"/>
        <v>0</v>
      </c>
      <c r="HF14">
        <f>IF('[1]Einstellung'!W47="",0,1)</f>
        <v>0</v>
      </c>
      <c r="HG14">
        <f t="shared" si="107"/>
        <v>0</v>
      </c>
      <c r="HH14">
        <f>LARGE(HG$7:HG$42,$A14)</f>
        <v>0</v>
      </c>
      <c r="HI14">
        <f t="shared" si="108"/>
        <v>0</v>
      </c>
      <c r="HJ14">
        <f t="shared" si="109"/>
        <v>0</v>
      </c>
      <c r="HK14">
        <f t="shared" si="139"/>
        <v>0</v>
      </c>
      <c r="HL14">
        <f t="shared" si="110"/>
        <v>99999</v>
      </c>
      <c r="HM14">
        <f>SMALL(HL$7:HL$42,$A14)</f>
        <v>99999</v>
      </c>
      <c r="HN14">
        <f t="shared" si="111"/>
        <v>999</v>
      </c>
      <c r="HO14">
        <f t="shared" si="112"/>
        <v>99</v>
      </c>
      <c r="HQ14">
        <f t="shared" si="113"/>
        <v>0</v>
      </c>
      <c r="HS14">
        <f>IF('[1]Einstellung'!X47="",0,1)</f>
        <v>0</v>
      </c>
      <c r="HT14">
        <f t="shared" si="114"/>
        <v>0</v>
      </c>
      <c r="HU14">
        <f>LARGE(HT$7:HT$42,$A14)</f>
        <v>0</v>
      </c>
      <c r="HV14">
        <f t="shared" si="115"/>
        <v>0</v>
      </c>
      <c r="HW14">
        <f t="shared" si="116"/>
        <v>0</v>
      </c>
      <c r="HX14">
        <f t="shared" si="140"/>
        <v>0</v>
      </c>
      <c r="HY14">
        <f t="shared" si="117"/>
        <v>99999</v>
      </c>
      <c r="HZ14">
        <f>SMALL(HY$7:HY$42,$A14)</f>
        <v>99999</v>
      </c>
      <c r="IA14">
        <f t="shared" si="118"/>
        <v>999</v>
      </c>
      <c r="IB14">
        <f t="shared" si="119"/>
        <v>99</v>
      </c>
      <c r="ID14">
        <f t="shared" si="120"/>
        <v>0</v>
      </c>
      <c r="IF14">
        <f>IF('[1]Einstellung'!Y47="",0,1)</f>
        <v>0</v>
      </c>
      <c r="IG14">
        <f t="shared" si="121"/>
        <v>0</v>
      </c>
      <c r="IH14">
        <f>LARGE(IG$7:IG$42,$A14)</f>
        <v>0</v>
      </c>
      <c r="II14">
        <f t="shared" si="122"/>
        <v>0</v>
      </c>
      <c r="IJ14">
        <f t="shared" si="123"/>
        <v>0</v>
      </c>
      <c r="IK14">
        <f t="shared" si="141"/>
        <v>0</v>
      </c>
      <c r="IL14">
        <f t="shared" si="124"/>
        <v>99999</v>
      </c>
      <c r="IM14">
        <f>SMALL(IL$7:IL$42,$A14)</f>
        <v>99999</v>
      </c>
      <c r="IN14">
        <f t="shared" si="125"/>
        <v>999</v>
      </c>
      <c r="IO14">
        <f t="shared" si="126"/>
        <v>99</v>
      </c>
      <c r="IT14">
        <f>IF('[1]Wettkampf'!BK13&lt;&gt;"",VLOOKUP('[1]Wettkampf'!BK13,Athl01,11),"")</f>
      </c>
      <c r="IU14">
        <f>IF('[1]Wettkampf'!BK13&lt;&gt;"",VLOOKUP('[1]Wettkampf'!BK13,Athl01,10),"")</f>
      </c>
      <c r="IV14">
        <f t="shared" si="127"/>
      </c>
    </row>
    <row r="15" spans="1:256" ht="13.5" customHeight="1">
      <c r="A15" s="47">
        <v>9</v>
      </c>
      <c r="B15" s="47" t="str">
        <f>IF('[1]Einstellung'!B48&lt;&gt;"",'[1]Einstellung'!B48,"")</f>
        <v>Klub_m</v>
      </c>
      <c r="C15" s="63" t="str">
        <f>'[1]Einstellung'!D48</f>
        <v>Pöttinger Mario</v>
      </c>
      <c r="D15" s="64" t="str">
        <f>'[1]Einstellung'!D48</f>
        <v>Pöttinger Mario</v>
      </c>
      <c r="E15" s="50" t="str">
        <f>IF('[1]Einstellung'!$S$28="N",IF('[1]Wettkampf'!BK14&lt;&gt;"",VLOOKUP('[1]Wettkampf'!BK14,Athl01,13),""),IF('[1]Wettkampf'!BK14&lt;&gt;"",VLOOKUP('[1]Wettkampf'!BK14,Athl01,'[1]Einstellung'!$I$2),""))</f>
        <v>GIC</v>
      </c>
      <c r="F15" s="51">
        <f>IF('[1]Wettkampf'!BK14&lt;&gt;"",YEAR(VLOOKUP('[1]Wettkampf'!BK14,Athl01,4)),"")</f>
        <v>1997</v>
      </c>
      <c r="G15" s="47">
        <f t="shared" si="0"/>
        <v>4699</v>
      </c>
      <c r="H15" s="52">
        <f>IF('[1]Wettkampf'!K14="","",'[1]Wettkampf'!K14)</f>
        <v>75.5</v>
      </c>
      <c r="I15" s="53">
        <f>IF('[1]Wettkampf'!P14=0,"",'[1]Wettkampf'!P14)</f>
        <v>100</v>
      </c>
      <c r="J15" s="54" t="str">
        <f>IF('[1]Wettkampf'!Q14="+","",IF('[1]Wettkampf'!Q14="-","x",""))</f>
        <v>x</v>
      </c>
      <c r="K15" s="55">
        <f>IF('[1]Wettkampf'!R14=0,"",'[1]Wettkampf'!R14)</f>
        <v>100</v>
      </c>
      <c r="L15" s="54">
        <f>IF('[1]Wettkampf'!S14="+","",IF('[1]Wettkampf'!S14="-","x",""))</f>
      </c>
      <c r="M15" s="55">
        <f>IF('[1]Wettkampf'!T14=0,"",'[1]Wettkampf'!T14)</f>
        <v>108</v>
      </c>
      <c r="N15" s="54">
        <f>IF('[1]Wettkampf'!U14="+","",IF('[1]Wettkampf'!U14="-","x",""))</f>
      </c>
      <c r="O15" s="56">
        <f>IF('[1]Wettkampf'!L14&lt;&gt;"",'[1]Wettkampf'!BA14,"")</f>
        <v>108</v>
      </c>
      <c r="P15" s="57" t="s">
        <v>20</v>
      </c>
      <c r="Q15" s="53">
        <f>IF('[1]Wettkampf'!W14=0,"",'[1]Wettkampf'!W14)</f>
        <v>129</v>
      </c>
      <c r="R15" s="54">
        <f>IF('[1]Wettkampf'!X14="+","",IF('[1]Wettkampf'!X14="-","x",""))</f>
      </c>
      <c r="S15" s="55">
        <f>IF('[1]Wettkampf'!Y14=0,"",'[1]Wettkampf'!Y14)</f>
        <v>136</v>
      </c>
      <c r="T15" s="54" t="str">
        <f>IF('[1]Wettkampf'!Z14="+","",IF('[1]Wettkampf'!Z14="-","x",""))</f>
        <v>x</v>
      </c>
      <c r="U15" s="55">
        <f>IF('[1]Wettkampf'!AA14=0,"",'[1]Wettkampf'!AA14)</f>
        <v>136</v>
      </c>
      <c r="V15" s="54" t="str">
        <f>IF('[1]Wettkampf'!AB14="+","",IF('[1]Wettkampf'!AB14="-","x",""))</f>
        <v>x</v>
      </c>
      <c r="W15" s="56">
        <f>IF('[1]Wettkampf'!L14&lt;&gt;"",'[1]Wettkampf'!BE14,"")</f>
        <v>129</v>
      </c>
      <c r="X15" s="57" t="s">
        <v>20</v>
      </c>
      <c r="Y15" s="58">
        <f>IF('[1]Wettkampf'!L14&lt;&gt;"",IF($AU$1="J",O15+W15,IF($AU$1="R",IF(O15=0,0,O15+W15),IF(AU$1="S",IF(W15=0,0,O15+W15),IF(O15=0,0,IF(W15=0,0,O15+W15))))),"")</f>
        <v>237</v>
      </c>
      <c r="Z15" s="59">
        <f>IF('[1]Wettkampf'!L14&lt;&gt;"",ROUND('[1]Wettkampf'!BR14*Y15,2),"")</f>
        <v>301.82</v>
      </c>
      <c r="AA15" s="60">
        <f t="shared" si="1"/>
      </c>
      <c r="AB15" s="61">
        <f>IF('[1]Einstellung'!L48&lt;&gt;"",IF(ISERROR(VLOOKUP(A15,R_GRP_01,2,FALSE)),99,IF(VLOOKUP(A15,R_GRP_01,1,FALSE)=A15,VLOOKUP(A15,R_GRP_01,2,FALSE),99)),"")</f>
      </c>
      <c r="AC15" s="61">
        <f>IF('[1]Einstellung'!M48&lt;&gt;"",IF(ISERROR(VLOOKUP(A15,R_GRP_02,2)),99,IF(VLOOKUP(A15,R_GRP_02,1)=A15,VLOOKUP(A15,R_GRP_02,2),99)),"")</f>
        <v>1</v>
      </c>
      <c r="AD15" s="61">
        <f>IF('[1]Einstellung'!N48&lt;&gt;"",IF(ISERROR(VLOOKUP(A15,R_GRP_03,2)),99,IF(VLOOKUP(A15,R_GRP_03,1)=A15,VLOOKUP(A15,R_GRP_03,2),99)),"")</f>
      </c>
      <c r="AE15" s="61">
        <f>IF('[1]Einstellung'!O48&lt;&gt;"",IF(ISERROR(VLOOKUP(A15,R_GRP_04,2)),99,IF(VLOOKUP(A15,R_GRP_04,1)=A15,VLOOKUP(A15,R_GRP_04,2),99)),"")</f>
      </c>
      <c r="AF15" s="61">
        <f>IF('[1]Einstellung'!P48&lt;&gt;"",IF(ISERROR(VLOOKUP(A15,R_GRP_05,2)),99,IF(VLOOKUP(A15,R_GRP_05,1)=A15,VLOOKUP(A15,R_GRP_05,2),99)),"")</f>
      </c>
      <c r="AG15" s="61">
        <f>IF('[1]Einstellung'!Q48&lt;&gt;"",IF(ISERROR(VLOOKUP(A15,R_GRP_06,2)),99,IF(VLOOKUP(A15,R_GRP_06,1)=A15,VLOOKUP(A15,R_GRP_06,2),99)),"")</f>
      </c>
      <c r="AH15" s="61">
        <f>IF('[1]Einstellung'!R48&lt;&gt;"",IF(ISERROR(VLOOKUP(A15,R_GRP_07,2)),99,IF(VLOOKUP(A15,R_GRP_07,1)=A15,VLOOKUP(A15,R_GRP_07,2),99)),"")</f>
      </c>
      <c r="AI15" s="61">
        <f>IF('[1]Einstellung'!S48&lt;&gt;"",IF(ISERROR(VLOOKUP(A15,R_GRP_08,2)),99,IF(VLOOKUP(A15,R_GRP_08,1)=A15,VLOOKUP(A15,R_GRP_08,2),99)),"")</f>
      </c>
      <c r="AJ15" s="61">
        <f>IF('[1]Einstellung'!T48&lt;&gt;"",IF(ISERROR(VLOOKUP(A15,R_GRP_09,2)),99,IF(VLOOKUP(A15,R_GRP_09,1)=A15,VLOOKUP(A15,R_GRP_09,2),99)),"")</f>
      </c>
      <c r="AK15" s="61">
        <f>IF('[1]Einstellung'!U48&lt;&gt;"",IF(ISERROR(VLOOKUP(A15,R_GRP_10,2)),99,IF(VLOOKUP(A15,R_GRP_10,1)=A15,VLOOKUP(A15,R_GRP_10,2),99)),"")</f>
      </c>
      <c r="AL15" s="61">
        <f>IF('[1]Einstellung'!V48&lt;&gt;"",IF(ISERROR(VLOOKUP(A15,R_GRP_11,2)),99,IF(VLOOKUP(A15,R_GRP_11,1)=A15,VLOOKUP(A15,R_GRP_11,2),99)),"")</f>
      </c>
      <c r="AM15" s="61">
        <f>IF('[1]Einstellung'!W48&lt;&gt;"",IF(ISERROR(VLOOKUP(A15,R_GRP_12,2)),99,IF(VLOOKUP(A15,R_GRP_12,1)=A15,VLOOKUP(A15,R_GRP_12,2),99)),"")</f>
      </c>
      <c r="AN15" s="61">
        <f>IF('[1]Einstellung'!X48&lt;&gt;"",IF(ISERROR(VLOOKUP(A15,R_GRP_13,2)),99,IF(VLOOKUP(A15,R_GRP_13,1)=A15,VLOOKUP(A15,R_GRP_13,2),99)),"")</f>
      </c>
      <c r="AO15" s="61">
        <f>IF('[1]Einstellung'!Y48&lt;&gt;"",IF(ISERROR(VLOOKUP(A15,R_GRP_14,2)),99,IF(VLOOKUP(A15,R_GRP_14,1)=A15,VLOOKUP(A15,R_GRP_14,2),99)),"")</f>
      </c>
      <c r="AP15" s="61">
        <f t="shared" si="2"/>
        <v>1</v>
      </c>
      <c r="AQ15" s="61">
        <f t="shared" si="3"/>
      </c>
      <c r="AU15" s="46">
        <f>IF(C15&lt;&gt;"",YEAR('[1]Wiegeliste'!$D$4)-F15,0)</f>
        <v>19</v>
      </c>
      <c r="AV15">
        <f t="shared" si="4"/>
        <v>0</v>
      </c>
      <c r="AZ15" s="62">
        <f t="shared" si="5"/>
        <v>301820009</v>
      </c>
      <c r="BA15">
        <f t="shared" si="6"/>
        <v>189920012</v>
      </c>
      <c r="BB15">
        <f t="shared" si="7"/>
        <v>12</v>
      </c>
      <c r="BC15">
        <f t="shared" si="8"/>
        <v>12009</v>
      </c>
      <c r="BD15">
        <f t="shared" si="9"/>
        <v>12009</v>
      </c>
      <c r="BE15">
        <f t="shared" si="10"/>
        <v>12</v>
      </c>
      <c r="BF15">
        <f t="shared" si="11"/>
        <v>9</v>
      </c>
      <c r="BH15">
        <f t="shared" si="12"/>
        <v>0</v>
      </c>
      <c r="BI15" t="e">
        <f t="shared" si="13"/>
        <v>#VALUE!</v>
      </c>
      <c r="BJ15" t="e">
        <f t="shared" si="14"/>
        <v>#VALUE!</v>
      </c>
      <c r="BK15" t="e">
        <f t="shared" si="15"/>
        <v>#VALUE!</v>
      </c>
      <c r="BL15" t="e">
        <f t="shared" si="16"/>
        <v>#VALUE!</v>
      </c>
      <c r="BM15" t="e">
        <f t="shared" si="17"/>
        <v>#VALUE!</v>
      </c>
      <c r="BN15" t="e">
        <f t="shared" si="18"/>
        <v>#VALUE!</v>
      </c>
      <c r="BQ15">
        <f t="shared" si="19"/>
        <v>301.82</v>
      </c>
      <c r="BR15">
        <f t="shared" si="20"/>
        <v>22</v>
      </c>
      <c r="BS15">
        <f>IF('[1]Einstellung'!L48="",0,1)</f>
        <v>0</v>
      </c>
      <c r="BT15">
        <f t="shared" si="21"/>
        <v>0</v>
      </c>
      <c r="BU15">
        <f t="shared" si="22"/>
        <v>0</v>
      </c>
      <c r="BV15">
        <f t="shared" si="23"/>
        <v>0</v>
      </c>
      <c r="BW15">
        <f t="shared" si="24"/>
        <v>0</v>
      </c>
      <c r="BX15">
        <f t="shared" si="128"/>
        <v>0</v>
      </c>
      <c r="BY15">
        <f t="shared" si="25"/>
        <v>99999</v>
      </c>
      <c r="BZ15">
        <f t="shared" si="26"/>
        <v>99999</v>
      </c>
      <c r="CA15">
        <f t="shared" si="27"/>
        <v>999</v>
      </c>
      <c r="CB15">
        <f t="shared" si="28"/>
        <v>99</v>
      </c>
      <c r="CD15">
        <f t="shared" si="29"/>
        <v>301.82</v>
      </c>
      <c r="CF15">
        <f>IF('[1]Einstellung'!M48="",0,1)</f>
        <v>1</v>
      </c>
      <c r="CG15">
        <f t="shared" si="30"/>
        <v>22301829244909</v>
      </c>
      <c r="CH15">
        <f t="shared" si="31"/>
        <v>21227389165907</v>
      </c>
      <c r="CI15">
        <f t="shared" si="32"/>
        <v>21</v>
      </c>
      <c r="CJ15">
        <f t="shared" si="33"/>
        <v>7</v>
      </c>
      <c r="CK15">
        <f t="shared" si="129"/>
        <v>5</v>
      </c>
      <c r="CL15">
        <f t="shared" si="34"/>
        <v>705</v>
      </c>
      <c r="CM15">
        <f t="shared" si="35"/>
        <v>1301</v>
      </c>
      <c r="CN15">
        <f t="shared" si="36"/>
        <v>13</v>
      </c>
      <c r="CO15">
        <f t="shared" si="37"/>
        <v>1</v>
      </c>
      <c r="CQ15">
        <f t="shared" si="38"/>
        <v>0</v>
      </c>
      <c r="CS15">
        <f>IF('[1]Einstellung'!N48="",0,1)</f>
        <v>0</v>
      </c>
      <c r="CT15">
        <f t="shared" si="39"/>
        <v>0</v>
      </c>
      <c r="CU15">
        <f t="shared" si="40"/>
        <v>0</v>
      </c>
      <c r="CV15">
        <f t="shared" si="41"/>
        <v>0</v>
      </c>
      <c r="CW15">
        <f t="shared" si="42"/>
        <v>0</v>
      </c>
      <c r="CX15">
        <f t="shared" si="130"/>
        <v>0</v>
      </c>
      <c r="CY15">
        <f t="shared" si="43"/>
        <v>99999</v>
      </c>
      <c r="CZ15">
        <f t="shared" si="44"/>
        <v>99999</v>
      </c>
      <c r="DA15">
        <f t="shared" si="45"/>
        <v>999</v>
      </c>
      <c r="DB15">
        <f t="shared" si="46"/>
        <v>99</v>
      </c>
      <c r="DD15">
        <f t="shared" si="47"/>
        <v>0</v>
      </c>
      <c r="DF15">
        <f>IF('[1]Einstellung'!O48="",0,1)</f>
        <v>0</v>
      </c>
      <c r="DG15">
        <f t="shared" si="48"/>
        <v>0</v>
      </c>
      <c r="DH15">
        <f t="shared" si="49"/>
        <v>0</v>
      </c>
      <c r="DI15">
        <f t="shared" si="50"/>
        <v>0</v>
      </c>
      <c r="DJ15">
        <f t="shared" si="51"/>
        <v>0</v>
      </c>
      <c r="DK15">
        <f t="shared" si="131"/>
        <v>0</v>
      </c>
      <c r="DL15">
        <f t="shared" si="52"/>
        <v>99999</v>
      </c>
      <c r="DM15">
        <f t="shared" si="53"/>
        <v>99999</v>
      </c>
      <c r="DN15">
        <f t="shared" si="54"/>
        <v>999</v>
      </c>
      <c r="DO15">
        <f t="shared" si="55"/>
        <v>99</v>
      </c>
      <c r="DQ15">
        <f t="shared" si="56"/>
        <v>0</v>
      </c>
      <c r="DS15">
        <f>IF('[1]Einstellung'!P48="",0,1)</f>
        <v>0</v>
      </c>
      <c r="DT15">
        <f t="shared" si="57"/>
        <v>0</v>
      </c>
      <c r="DU15">
        <f t="shared" si="58"/>
        <v>0</v>
      </c>
      <c r="DV15">
        <f t="shared" si="59"/>
        <v>0</v>
      </c>
      <c r="DW15">
        <f t="shared" si="60"/>
        <v>0</v>
      </c>
      <c r="DX15">
        <f t="shared" si="132"/>
        <v>0</v>
      </c>
      <c r="DY15">
        <f t="shared" si="61"/>
        <v>99999</v>
      </c>
      <c r="DZ15">
        <f>SMALL(DY$7:DY$42,$A15)</f>
        <v>99999</v>
      </c>
      <c r="EA15">
        <f t="shared" si="62"/>
        <v>999</v>
      </c>
      <c r="EB15">
        <f t="shared" si="63"/>
        <v>99</v>
      </c>
      <c r="ED15">
        <f t="shared" si="64"/>
        <v>0</v>
      </c>
      <c r="EF15">
        <f>IF('[1]Einstellung'!Q48="",0,1)</f>
        <v>0</v>
      </c>
      <c r="EG15">
        <f t="shared" si="65"/>
        <v>0</v>
      </c>
      <c r="EH15">
        <f>LARGE(EG$7:EG$42,$A15)</f>
        <v>0</v>
      </c>
      <c r="EI15">
        <f t="shared" si="66"/>
        <v>0</v>
      </c>
      <c r="EJ15">
        <f t="shared" si="67"/>
        <v>0</v>
      </c>
      <c r="EK15">
        <f t="shared" si="133"/>
        <v>0</v>
      </c>
      <c r="EL15">
        <f t="shared" si="68"/>
        <v>99999</v>
      </c>
      <c r="EM15">
        <f>SMALL(EL$7:EL$42,$A15)</f>
        <v>99999</v>
      </c>
      <c r="EN15">
        <f t="shared" si="69"/>
        <v>999</v>
      </c>
      <c r="EO15">
        <f t="shared" si="70"/>
        <v>99</v>
      </c>
      <c r="EQ15">
        <f t="shared" si="71"/>
        <v>0</v>
      </c>
      <c r="ES15">
        <f>IF('[1]Einstellung'!R48="",0,1)</f>
        <v>0</v>
      </c>
      <c r="ET15">
        <f t="shared" si="72"/>
        <v>0</v>
      </c>
      <c r="EU15">
        <f>LARGE(ET$7:ET$42,$A15)</f>
        <v>0</v>
      </c>
      <c r="EV15">
        <f t="shared" si="73"/>
        <v>0</v>
      </c>
      <c r="EW15">
        <f t="shared" si="74"/>
        <v>0</v>
      </c>
      <c r="EX15">
        <f t="shared" si="134"/>
        <v>0</v>
      </c>
      <c r="EY15">
        <f t="shared" si="75"/>
        <v>99999</v>
      </c>
      <c r="EZ15">
        <f>SMALL(EY$7:EY$42,$A15)</f>
        <v>99999</v>
      </c>
      <c r="FA15">
        <f t="shared" si="76"/>
        <v>999</v>
      </c>
      <c r="FB15">
        <f t="shared" si="77"/>
        <v>99</v>
      </c>
      <c r="FD15">
        <f t="shared" si="78"/>
        <v>0</v>
      </c>
      <c r="FF15">
        <f>IF('[1]Einstellung'!S48="",0,1)</f>
        <v>0</v>
      </c>
      <c r="FG15">
        <f t="shared" si="79"/>
        <v>0</v>
      </c>
      <c r="FH15">
        <f>LARGE(FG$7:FG$42,$A15)</f>
        <v>0</v>
      </c>
      <c r="FI15">
        <f t="shared" si="80"/>
        <v>0</v>
      </c>
      <c r="FJ15">
        <f t="shared" si="81"/>
        <v>0</v>
      </c>
      <c r="FK15">
        <f t="shared" si="135"/>
        <v>0</v>
      </c>
      <c r="FL15">
        <f t="shared" si="82"/>
        <v>99999</v>
      </c>
      <c r="FM15" s="14">
        <f>SMALL(FL$7:FL$42,$A15)</f>
        <v>99999</v>
      </c>
      <c r="FN15">
        <f t="shared" si="83"/>
        <v>999</v>
      </c>
      <c r="FO15">
        <f t="shared" si="84"/>
        <v>99</v>
      </c>
      <c r="FQ15">
        <f t="shared" si="85"/>
        <v>0</v>
      </c>
      <c r="FS15">
        <f>IF('[1]Einstellung'!T48="",0,1)</f>
        <v>0</v>
      </c>
      <c r="FT15">
        <f t="shared" si="86"/>
        <v>0</v>
      </c>
      <c r="FU15">
        <f>LARGE(FT$7:FT$42,$A15)</f>
        <v>0</v>
      </c>
      <c r="FV15">
        <f t="shared" si="87"/>
        <v>0</v>
      </c>
      <c r="FW15">
        <f t="shared" si="88"/>
        <v>0</v>
      </c>
      <c r="FX15">
        <f t="shared" si="136"/>
        <v>0</v>
      </c>
      <c r="FY15">
        <f t="shared" si="89"/>
        <v>99999</v>
      </c>
      <c r="FZ15">
        <f>SMALL(FY$7:FY$42,$A15)</f>
        <v>99999</v>
      </c>
      <c r="GA15">
        <f t="shared" si="90"/>
        <v>999</v>
      </c>
      <c r="GB15">
        <f t="shared" si="91"/>
        <v>99</v>
      </c>
      <c r="GD15">
        <f t="shared" si="92"/>
        <v>0</v>
      </c>
      <c r="GF15">
        <f>IF('[1]Einstellung'!U48="",0,1)</f>
        <v>0</v>
      </c>
      <c r="GG15">
        <f t="shared" si="93"/>
        <v>0</v>
      </c>
      <c r="GH15">
        <f>LARGE(GG$7:GG$42,$A15)</f>
        <v>0</v>
      </c>
      <c r="GI15">
        <f t="shared" si="94"/>
        <v>0</v>
      </c>
      <c r="GJ15">
        <f t="shared" si="95"/>
        <v>0</v>
      </c>
      <c r="GK15">
        <f t="shared" si="137"/>
        <v>0</v>
      </c>
      <c r="GL15">
        <f t="shared" si="96"/>
        <v>99999</v>
      </c>
      <c r="GM15">
        <f>SMALL(GL$7:GL$42,$A15)</f>
        <v>99999</v>
      </c>
      <c r="GN15">
        <f t="shared" si="97"/>
        <v>999</v>
      </c>
      <c r="GO15">
        <f t="shared" si="98"/>
        <v>99</v>
      </c>
      <c r="GQ15">
        <f t="shared" si="99"/>
        <v>0</v>
      </c>
      <c r="GS15">
        <f>IF('[1]Einstellung'!V48="",0,1)</f>
        <v>0</v>
      </c>
      <c r="GT15">
        <f t="shared" si="100"/>
        <v>0</v>
      </c>
      <c r="GU15">
        <f>LARGE(GT$7:GT$42,$A15)</f>
        <v>0</v>
      </c>
      <c r="GV15">
        <f t="shared" si="101"/>
        <v>0</v>
      </c>
      <c r="GW15">
        <f t="shared" si="102"/>
        <v>0</v>
      </c>
      <c r="GX15">
        <f t="shared" si="138"/>
        <v>0</v>
      </c>
      <c r="GY15">
        <f t="shared" si="103"/>
        <v>99999</v>
      </c>
      <c r="GZ15">
        <f>SMALL(GY$7:GY$42,$A15)</f>
        <v>99999</v>
      </c>
      <c r="HA15">
        <f t="shared" si="104"/>
        <v>999</v>
      </c>
      <c r="HB15">
        <f t="shared" si="105"/>
        <v>99</v>
      </c>
      <c r="HD15">
        <f t="shared" si="106"/>
        <v>0</v>
      </c>
      <c r="HF15">
        <f>IF('[1]Einstellung'!W48="",0,1)</f>
        <v>0</v>
      </c>
      <c r="HG15">
        <f t="shared" si="107"/>
        <v>0</v>
      </c>
      <c r="HH15">
        <f>LARGE(HG$7:HG$42,$A15)</f>
        <v>0</v>
      </c>
      <c r="HI15">
        <f t="shared" si="108"/>
        <v>0</v>
      </c>
      <c r="HJ15">
        <f t="shared" si="109"/>
        <v>0</v>
      </c>
      <c r="HK15">
        <f t="shared" si="139"/>
        <v>0</v>
      </c>
      <c r="HL15">
        <f t="shared" si="110"/>
        <v>99999</v>
      </c>
      <c r="HM15">
        <f>SMALL(HL$7:HL$42,$A15)</f>
        <v>99999</v>
      </c>
      <c r="HN15">
        <f t="shared" si="111"/>
        <v>999</v>
      </c>
      <c r="HO15">
        <f t="shared" si="112"/>
        <v>99</v>
      </c>
      <c r="HQ15">
        <f t="shared" si="113"/>
        <v>0</v>
      </c>
      <c r="HS15">
        <f>IF('[1]Einstellung'!X48="",0,1)</f>
        <v>0</v>
      </c>
      <c r="HT15">
        <f t="shared" si="114"/>
        <v>0</v>
      </c>
      <c r="HU15">
        <f>LARGE(HT$7:HT$42,$A15)</f>
        <v>0</v>
      </c>
      <c r="HV15">
        <f t="shared" si="115"/>
        <v>0</v>
      </c>
      <c r="HW15">
        <f t="shared" si="116"/>
        <v>0</v>
      </c>
      <c r="HX15">
        <f t="shared" si="140"/>
        <v>0</v>
      </c>
      <c r="HY15">
        <f t="shared" si="117"/>
        <v>99999</v>
      </c>
      <c r="HZ15">
        <f>SMALL(HY$7:HY$42,$A15)</f>
        <v>99999</v>
      </c>
      <c r="IA15">
        <f t="shared" si="118"/>
        <v>999</v>
      </c>
      <c r="IB15">
        <f t="shared" si="119"/>
        <v>99</v>
      </c>
      <c r="ID15">
        <f t="shared" si="120"/>
        <v>0</v>
      </c>
      <c r="IF15">
        <f>IF('[1]Einstellung'!Y48="",0,1)</f>
        <v>0</v>
      </c>
      <c r="IG15">
        <f t="shared" si="121"/>
        <v>0</v>
      </c>
      <c r="IH15">
        <f>LARGE(IG$7:IG$42,$A15)</f>
        <v>0</v>
      </c>
      <c r="II15">
        <f t="shared" si="122"/>
        <v>0</v>
      </c>
      <c r="IJ15">
        <f t="shared" si="123"/>
        <v>0</v>
      </c>
      <c r="IK15">
        <f t="shared" si="141"/>
        <v>0</v>
      </c>
      <c r="IL15">
        <f t="shared" si="124"/>
        <v>99999</v>
      </c>
      <c r="IM15">
        <f>SMALL(IL$7:IL$42,$A15)</f>
        <v>99999</v>
      </c>
      <c r="IN15">
        <f t="shared" si="125"/>
        <v>999</v>
      </c>
      <c r="IO15">
        <f t="shared" si="126"/>
        <v>99</v>
      </c>
      <c r="IT15">
        <f>IF('[1]Wettkampf'!BK14&lt;&gt;"",VLOOKUP('[1]Wettkampf'!BK14,Athl01,11),"")</f>
        <v>4699</v>
      </c>
      <c r="IU15">
        <f>IF('[1]Wettkampf'!BK14&lt;&gt;"",VLOOKUP('[1]Wettkampf'!BK14,Athl01,10),"")</f>
        <v>0</v>
      </c>
      <c r="IV15">
        <f t="shared" si="127"/>
        <v>4699</v>
      </c>
    </row>
    <row r="16" spans="1:256" ht="13.5" customHeight="1">
      <c r="A16" s="47">
        <v>10</v>
      </c>
      <c r="B16" s="47" t="str">
        <f>IF('[1]Einstellung'!B49&lt;&gt;"",'[1]Einstellung'!B49,"")</f>
        <v>Klub_m</v>
      </c>
      <c r="C16" s="63" t="str">
        <f>'[1]Einstellung'!D49</f>
        <v>Pöttinger Marcel</v>
      </c>
      <c r="D16" s="64" t="str">
        <f>'[1]Einstellung'!D49</f>
        <v>Pöttinger Marcel</v>
      </c>
      <c r="E16" s="50" t="str">
        <f>IF('[1]Einstellung'!$S$28="N",IF('[1]Wettkampf'!BK15&lt;&gt;"",VLOOKUP('[1]Wettkampf'!BK15,Athl01,13),""),IF('[1]Wettkampf'!BK15&lt;&gt;"",VLOOKUP('[1]Wettkampf'!BK15,Athl01,'[1]Einstellung'!$I$2),""))</f>
        <v>GIC</v>
      </c>
      <c r="F16" s="51">
        <f>IF('[1]Wettkampf'!BK15&lt;&gt;"",YEAR(VLOOKUP('[1]Wettkampf'!BK15,Athl01,4)),"")</f>
        <v>1997</v>
      </c>
      <c r="G16" s="47">
        <f t="shared" si="0"/>
        <v>4700</v>
      </c>
      <c r="H16" s="52">
        <f>IF('[1]Wettkampf'!K15="","",'[1]Wettkampf'!K15)</f>
        <v>68.8</v>
      </c>
      <c r="I16" s="53">
        <f>IF('[1]Wettkampf'!P15=0,"",'[1]Wettkampf'!P15)</f>
        <v>65</v>
      </c>
      <c r="J16" s="54">
        <f>IF('[1]Wettkampf'!Q15="+","",IF('[1]Wettkampf'!Q15="-","x",""))</f>
      </c>
      <c r="K16" s="55">
        <f>IF('[1]Wettkampf'!R15=0,"",'[1]Wettkampf'!R15)</f>
        <v>72</v>
      </c>
      <c r="L16" s="54">
        <f>IF('[1]Wettkampf'!S15="+","",IF('[1]Wettkampf'!S15="-","x",""))</f>
      </c>
      <c r="M16" s="55">
        <f>IF('[1]Wettkampf'!T15=0,"",'[1]Wettkampf'!T15)</f>
        <v>80</v>
      </c>
      <c r="N16" s="54">
        <f>IF('[1]Wettkampf'!U15="+","",IF('[1]Wettkampf'!U15="-","x",""))</f>
      </c>
      <c r="O16" s="56">
        <f>IF('[1]Wettkampf'!L15&lt;&gt;"",'[1]Wettkampf'!BA15,"")</f>
        <v>80</v>
      </c>
      <c r="P16" s="57" t="s">
        <v>20</v>
      </c>
      <c r="Q16" s="53">
        <f>IF('[1]Wettkampf'!W15=0,"",'[1]Wettkampf'!W15)</f>
        <v>90</v>
      </c>
      <c r="R16" s="54">
        <f>IF('[1]Wettkampf'!X15="+","",IF('[1]Wettkampf'!X15="-","x",""))</f>
      </c>
      <c r="S16" s="55">
        <f>IF('[1]Wettkampf'!Y15=0,"",'[1]Wettkampf'!Y15)</f>
        <v>100</v>
      </c>
      <c r="T16" s="54">
        <f>IF('[1]Wettkampf'!Z15="+","",IF('[1]Wettkampf'!Z15="-","x",""))</f>
      </c>
      <c r="U16" s="55">
        <f>IF('[1]Wettkampf'!AA15=0,"",'[1]Wettkampf'!AA15)</f>
        <v>105</v>
      </c>
      <c r="V16" s="54">
        <f>IF('[1]Wettkampf'!AB15="+","",IF('[1]Wettkampf'!AB15="-","x",""))</f>
      </c>
      <c r="W16" s="56">
        <f>IF('[1]Wettkampf'!L15&lt;&gt;"",'[1]Wettkampf'!BE15,"")</f>
        <v>105</v>
      </c>
      <c r="X16" s="57" t="s">
        <v>20</v>
      </c>
      <c r="Y16" s="58">
        <f>IF('[1]Wettkampf'!L15&lt;&gt;"",IF($AU$1="J",O16+W16,IF($AU$1="R",IF(O16=0,0,O16+W16),IF(AU$1="S",IF(W16=0,0,O16+W16),IF(O16=0,0,IF(W16=0,0,O16+W16))))),"")</f>
        <v>185</v>
      </c>
      <c r="Z16" s="59">
        <f>IF('[1]Wettkampf'!L15&lt;&gt;"",ROUND('[1]Wettkampf'!BR15*Y16,2),"")</f>
        <v>249.34</v>
      </c>
      <c r="AA16" s="60">
        <f t="shared" si="1"/>
      </c>
      <c r="AB16" s="61">
        <f>IF('[1]Einstellung'!L49&lt;&gt;"",IF(ISERROR(VLOOKUP(A16,R_GRP_01,2,FALSE)),99,IF(VLOOKUP(A16,R_GRP_01,1,FALSE)=A16,VLOOKUP(A16,R_GRP_01,2,FALSE),99)),"")</f>
        <v>1</v>
      </c>
      <c r="AC16" s="61">
        <f>IF('[1]Einstellung'!M49&lt;&gt;"",IF(ISERROR(VLOOKUP(A16,R_GRP_02,2)),99,IF(VLOOKUP(A16,R_GRP_02,1)=A16,VLOOKUP(A16,R_GRP_02,2),99)),"")</f>
      </c>
      <c r="AD16" s="61">
        <f>IF('[1]Einstellung'!N49&lt;&gt;"",IF(ISERROR(VLOOKUP(A16,R_GRP_03,2)),99,IF(VLOOKUP(A16,R_GRP_03,1)=A16,VLOOKUP(A16,R_GRP_03,2),99)),"")</f>
      </c>
      <c r="AE16" s="61">
        <f>IF('[1]Einstellung'!O49&lt;&gt;"",IF(ISERROR(VLOOKUP(A16,R_GRP_04,2)),99,IF(VLOOKUP(A16,R_GRP_04,1)=A16,VLOOKUP(A16,R_GRP_04,2),99)),"")</f>
      </c>
      <c r="AF16" s="61">
        <f>IF('[1]Einstellung'!P49&lt;&gt;"",IF(ISERROR(VLOOKUP(A16,R_GRP_05,2)),99,IF(VLOOKUP(A16,R_GRP_05,1)=A16,VLOOKUP(A16,R_GRP_05,2),99)),"")</f>
      </c>
      <c r="AG16" s="61">
        <f>IF('[1]Einstellung'!Q49&lt;&gt;"",IF(ISERROR(VLOOKUP(A16,R_GRP_06,2)),99,IF(VLOOKUP(A16,R_GRP_06,1)=A16,VLOOKUP(A16,R_GRP_06,2),99)),"")</f>
      </c>
      <c r="AH16" s="61">
        <f>IF('[1]Einstellung'!R49&lt;&gt;"",IF(ISERROR(VLOOKUP(A16,R_GRP_07,2)),99,IF(VLOOKUP(A16,R_GRP_07,1)=A16,VLOOKUP(A16,R_GRP_07,2),99)),"")</f>
      </c>
      <c r="AI16" s="61">
        <f>IF('[1]Einstellung'!S49&lt;&gt;"",IF(ISERROR(VLOOKUP(A16,R_GRP_08,2)),99,IF(VLOOKUP(A16,R_GRP_08,1)=A16,VLOOKUP(A16,R_GRP_08,2),99)),"")</f>
      </c>
      <c r="AJ16" s="61">
        <f>IF('[1]Einstellung'!T49&lt;&gt;"",IF(ISERROR(VLOOKUP(A16,R_GRP_09,2)),99,IF(VLOOKUP(A16,R_GRP_09,1)=A16,VLOOKUP(A16,R_GRP_09,2),99)),"")</f>
      </c>
      <c r="AK16" s="61">
        <f>IF('[1]Einstellung'!U49&lt;&gt;"",IF(ISERROR(VLOOKUP(A16,R_GRP_10,2)),99,IF(VLOOKUP(A16,R_GRP_10,1)=A16,VLOOKUP(A16,R_GRP_10,2),99)),"")</f>
      </c>
      <c r="AL16" s="61">
        <f>IF('[1]Einstellung'!V49&lt;&gt;"",IF(ISERROR(VLOOKUP(A16,R_GRP_11,2)),99,IF(VLOOKUP(A16,R_GRP_11,1)=A16,VLOOKUP(A16,R_GRP_11,2),99)),"")</f>
      </c>
      <c r="AM16" s="61">
        <f>IF('[1]Einstellung'!W49&lt;&gt;"",IF(ISERROR(VLOOKUP(A16,R_GRP_12,2)),99,IF(VLOOKUP(A16,R_GRP_12,1)=A16,VLOOKUP(A16,R_GRP_12,2),99)),"")</f>
      </c>
      <c r="AN16" s="61">
        <f>IF('[1]Einstellung'!X49&lt;&gt;"",IF(ISERROR(VLOOKUP(A16,R_GRP_13,2)),99,IF(VLOOKUP(A16,R_GRP_13,1)=A16,VLOOKUP(A16,R_GRP_13,2),99)),"")</f>
      </c>
      <c r="AO16" s="61">
        <f>IF('[1]Einstellung'!Y49&lt;&gt;"",IF(ISERROR(VLOOKUP(A16,R_GRP_14,2)),99,IF(VLOOKUP(A16,R_GRP_14,1)=A16,VLOOKUP(A16,R_GRP_14,2),99)),"")</f>
      </c>
      <c r="AP16" s="61">
        <f t="shared" si="2"/>
        <v>7</v>
      </c>
      <c r="AQ16" s="61">
        <f t="shared" si="3"/>
      </c>
      <c r="AU16" s="46">
        <f>IF(C16&lt;&gt;"",YEAR('[1]Wiegeliste'!$D$4)-F16,0)</f>
        <v>19</v>
      </c>
      <c r="AV16">
        <f t="shared" si="4"/>
        <v>0</v>
      </c>
      <c r="AZ16" s="62">
        <f t="shared" si="5"/>
        <v>249340010</v>
      </c>
      <c r="BA16">
        <f t="shared" si="6"/>
        <v>185950005</v>
      </c>
      <c r="BB16">
        <f t="shared" si="7"/>
        <v>5</v>
      </c>
      <c r="BC16">
        <f t="shared" si="8"/>
        <v>5010</v>
      </c>
      <c r="BD16">
        <f t="shared" si="9"/>
        <v>13002</v>
      </c>
      <c r="BE16">
        <f t="shared" si="10"/>
        <v>13</v>
      </c>
      <c r="BF16">
        <f t="shared" si="11"/>
        <v>2</v>
      </c>
      <c r="BH16">
        <f t="shared" si="12"/>
        <v>0</v>
      </c>
      <c r="BI16" t="e">
        <f t="shared" si="13"/>
        <v>#VALUE!</v>
      </c>
      <c r="BJ16" t="e">
        <f t="shared" si="14"/>
        <v>#VALUE!</v>
      </c>
      <c r="BK16" t="e">
        <f t="shared" si="15"/>
        <v>#VALUE!</v>
      </c>
      <c r="BL16" t="e">
        <f t="shared" si="16"/>
        <v>#VALUE!</v>
      </c>
      <c r="BM16" t="e">
        <f t="shared" si="17"/>
        <v>#VALUE!</v>
      </c>
      <c r="BN16" t="e">
        <f t="shared" si="18"/>
        <v>#VALUE!</v>
      </c>
      <c r="BQ16">
        <f t="shared" si="19"/>
        <v>249.34</v>
      </c>
      <c r="BR16">
        <f t="shared" si="20"/>
        <v>22</v>
      </c>
      <c r="BS16">
        <f>IF('[1]Einstellung'!L49="",0,1)</f>
        <v>1</v>
      </c>
      <c r="BT16">
        <f t="shared" si="21"/>
        <v>22249349311910</v>
      </c>
      <c r="BU16">
        <f t="shared" si="22"/>
        <v>0</v>
      </c>
      <c r="BV16">
        <f t="shared" si="23"/>
        <v>0</v>
      </c>
      <c r="BW16">
        <f t="shared" si="24"/>
        <v>0</v>
      </c>
      <c r="BX16">
        <f t="shared" si="128"/>
        <v>0</v>
      </c>
      <c r="BY16">
        <f t="shared" si="25"/>
        <v>99999</v>
      </c>
      <c r="BZ16">
        <f t="shared" si="26"/>
        <v>99999</v>
      </c>
      <c r="CA16">
        <f t="shared" si="27"/>
        <v>999</v>
      </c>
      <c r="CB16">
        <f t="shared" si="28"/>
        <v>99</v>
      </c>
      <c r="CD16">
        <f t="shared" si="29"/>
        <v>249.34</v>
      </c>
      <c r="CF16">
        <f>IF('[1]Einstellung'!M49="",0,1)</f>
        <v>0</v>
      </c>
      <c r="CG16">
        <f t="shared" si="30"/>
        <v>0</v>
      </c>
      <c r="CH16">
        <f t="shared" si="31"/>
        <v>21185958790905</v>
      </c>
      <c r="CI16">
        <f t="shared" si="32"/>
        <v>21</v>
      </c>
      <c r="CJ16">
        <f t="shared" si="33"/>
        <v>5</v>
      </c>
      <c r="CK16">
        <f t="shared" si="129"/>
        <v>6</v>
      </c>
      <c r="CL16">
        <f t="shared" si="34"/>
        <v>506</v>
      </c>
      <c r="CM16">
        <f t="shared" si="35"/>
        <v>2801</v>
      </c>
      <c r="CN16">
        <f t="shared" si="36"/>
        <v>28</v>
      </c>
      <c r="CO16">
        <f t="shared" si="37"/>
        <v>1</v>
      </c>
      <c r="CQ16">
        <f t="shared" si="38"/>
        <v>0</v>
      </c>
      <c r="CS16">
        <f>IF('[1]Einstellung'!N49="",0,1)</f>
        <v>0</v>
      </c>
      <c r="CT16">
        <f t="shared" si="39"/>
        <v>0</v>
      </c>
      <c r="CU16">
        <f t="shared" si="40"/>
        <v>0</v>
      </c>
      <c r="CV16">
        <f t="shared" si="41"/>
        <v>0</v>
      </c>
      <c r="CW16">
        <f t="shared" si="42"/>
        <v>0</v>
      </c>
      <c r="CX16">
        <f t="shared" si="130"/>
        <v>0</v>
      </c>
      <c r="CY16">
        <f t="shared" si="43"/>
        <v>99999</v>
      </c>
      <c r="CZ16">
        <f t="shared" si="44"/>
        <v>99999</v>
      </c>
      <c r="DA16">
        <f t="shared" si="45"/>
        <v>999</v>
      </c>
      <c r="DB16">
        <f t="shared" si="46"/>
        <v>99</v>
      </c>
      <c r="DD16">
        <f t="shared" si="47"/>
        <v>0</v>
      </c>
      <c r="DF16">
        <f>IF('[1]Einstellung'!O49="",0,1)</f>
        <v>0</v>
      </c>
      <c r="DG16">
        <f t="shared" si="48"/>
        <v>0</v>
      </c>
      <c r="DH16">
        <f t="shared" si="49"/>
        <v>0</v>
      </c>
      <c r="DI16">
        <f t="shared" si="50"/>
        <v>0</v>
      </c>
      <c r="DJ16">
        <f t="shared" si="51"/>
        <v>0</v>
      </c>
      <c r="DK16">
        <f t="shared" si="131"/>
        <v>0</v>
      </c>
      <c r="DL16">
        <f t="shared" si="52"/>
        <v>99999</v>
      </c>
      <c r="DM16">
        <f t="shared" si="53"/>
        <v>99999</v>
      </c>
      <c r="DN16">
        <f t="shared" si="54"/>
        <v>999</v>
      </c>
      <c r="DO16">
        <f t="shared" si="55"/>
        <v>99</v>
      </c>
      <c r="DQ16">
        <f t="shared" si="56"/>
        <v>0</v>
      </c>
      <c r="DS16">
        <f>IF('[1]Einstellung'!P49="",0,1)</f>
        <v>0</v>
      </c>
      <c r="DT16">
        <f t="shared" si="57"/>
        <v>0</v>
      </c>
      <c r="DU16">
        <f t="shared" si="58"/>
        <v>0</v>
      </c>
      <c r="DV16">
        <f t="shared" si="59"/>
        <v>0</v>
      </c>
      <c r="DW16">
        <f t="shared" si="60"/>
        <v>0</v>
      </c>
      <c r="DX16">
        <f t="shared" si="132"/>
        <v>0</v>
      </c>
      <c r="DY16">
        <f t="shared" si="61"/>
        <v>99999</v>
      </c>
      <c r="DZ16">
        <f>SMALL(DY$7:DY$42,$A16)</f>
        <v>99999</v>
      </c>
      <c r="EA16">
        <f t="shared" si="62"/>
        <v>999</v>
      </c>
      <c r="EB16">
        <f t="shared" si="63"/>
        <v>99</v>
      </c>
      <c r="ED16">
        <f t="shared" si="64"/>
        <v>0</v>
      </c>
      <c r="EF16">
        <f>IF('[1]Einstellung'!Q49="",0,1)</f>
        <v>0</v>
      </c>
      <c r="EG16">
        <f t="shared" si="65"/>
        <v>0</v>
      </c>
      <c r="EH16">
        <f>LARGE(EG$7:EG$42,$A16)</f>
        <v>0</v>
      </c>
      <c r="EI16">
        <f t="shared" si="66"/>
        <v>0</v>
      </c>
      <c r="EJ16">
        <f t="shared" si="67"/>
        <v>0</v>
      </c>
      <c r="EK16">
        <f t="shared" si="133"/>
        <v>0</v>
      </c>
      <c r="EL16">
        <f t="shared" si="68"/>
        <v>99999</v>
      </c>
      <c r="EM16">
        <f>SMALL(EL$7:EL$42,$A16)</f>
        <v>99999</v>
      </c>
      <c r="EN16">
        <f t="shared" si="69"/>
        <v>999</v>
      </c>
      <c r="EO16">
        <f t="shared" si="70"/>
        <v>99</v>
      </c>
      <c r="EQ16">
        <f t="shared" si="71"/>
        <v>0</v>
      </c>
      <c r="ES16">
        <f>IF('[1]Einstellung'!R49="",0,1)</f>
        <v>0</v>
      </c>
      <c r="ET16">
        <f t="shared" si="72"/>
        <v>0</v>
      </c>
      <c r="EU16">
        <f>LARGE(ET$7:ET$42,$A16)</f>
        <v>0</v>
      </c>
      <c r="EV16">
        <f t="shared" si="73"/>
        <v>0</v>
      </c>
      <c r="EW16">
        <f t="shared" si="74"/>
        <v>0</v>
      </c>
      <c r="EX16">
        <f t="shared" si="134"/>
        <v>0</v>
      </c>
      <c r="EY16">
        <f t="shared" si="75"/>
        <v>99999</v>
      </c>
      <c r="EZ16">
        <f>SMALL(EY$7:EY$42,$A16)</f>
        <v>99999</v>
      </c>
      <c r="FA16">
        <f t="shared" si="76"/>
        <v>999</v>
      </c>
      <c r="FB16">
        <f t="shared" si="77"/>
        <v>99</v>
      </c>
      <c r="FD16">
        <f t="shared" si="78"/>
        <v>0</v>
      </c>
      <c r="FF16">
        <f>IF('[1]Einstellung'!S49="",0,1)</f>
        <v>0</v>
      </c>
      <c r="FG16">
        <f t="shared" si="79"/>
        <v>0</v>
      </c>
      <c r="FH16">
        <f>LARGE(FG$7:FG$42,$A16)</f>
        <v>0</v>
      </c>
      <c r="FI16">
        <f t="shared" si="80"/>
        <v>0</v>
      </c>
      <c r="FJ16">
        <f t="shared" si="81"/>
        <v>0</v>
      </c>
      <c r="FK16">
        <f t="shared" si="135"/>
        <v>0</v>
      </c>
      <c r="FL16">
        <f t="shared" si="82"/>
        <v>99999</v>
      </c>
      <c r="FM16" s="14">
        <f>SMALL(FL$7:FL$42,$A16)</f>
        <v>99999</v>
      </c>
      <c r="FN16">
        <f t="shared" si="83"/>
        <v>999</v>
      </c>
      <c r="FO16">
        <f t="shared" si="84"/>
        <v>99</v>
      </c>
      <c r="FQ16">
        <f t="shared" si="85"/>
        <v>0</v>
      </c>
      <c r="FS16">
        <f>IF('[1]Einstellung'!T49="",0,1)</f>
        <v>0</v>
      </c>
      <c r="FT16">
        <f t="shared" si="86"/>
        <v>0</v>
      </c>
      <c r="FU16">
        <f>LARGE(FT$7:FT$42,$A16)</f>
        <v>0</v>
      </c>
      <c r="FV16">
        <f t="shared" si="87"/>
        <v>0</v>
      </c>
      <c r="FW16">
        <f t="shared" si="88"/>
        <v>0</v>
      </c>
      <c r="FX16">
        <f t="shared" si="136"/>
        <v>0</v>
      </c>
      <c r="FY16">
        <f t="shared" si="89"/>
        <v>99999</v>
      </c>
      <c r="FZ16">
        <f>SMALL(FY$7:FY$42,$A16)</f>
        <v>99999</v>
      </c>
      <c r="GA16">
        <f t="shared" si="90"/>
        <v>999</v>
      </c>
      <c r="GB16">
        <f t="shared" si="91"/>
        <v>99</v>
      </c>
      <c r="GD16">
        <f t="shared" si="92"/>
        <v>0</v>
      </c>
      <c r="GF16">
        <f>IF('[1]Einstellung'!U49="",0,1)</f>
        <v>0</v>
      </c>
      <c r="GG16">
        <f t="shared" si="93"/>
        <v>0</v>
      </c>
      <c r="GH16">
        <f>LARGE(GG$7:GG$42,$A16)</f>
        <v>0</v>
      </c>
      <c r="GI16">
        <f t="shared" si="94"/>
        <v>0</v>
      </c>
      <c r="GJ16">
        <f t="shared" si="95"/>
        <v>0</v>
      </c>
      <c r="GK16">
        <f t="shared" si="137"/>
        <v>0</v>
      </c>
      <c r="GL16">
        <f t="shared" si="96"/>
        <v>99999</v>
      </c>
      <c r="GM16">
        <f>SMALL(GL$7:GL$42,$A16)</f>
        <v>99999</v>
      </c>
      <c r="GN16">
        <f t="shared" si="97"/>
        <v>999</v>
      </c>
      <c r="GO16">
        <f t="shared" si="98"/>
        <v>99</v>
      </c>
      <c r="GQ16">
        <f t="shared" si="99"/>
        <v>0</v>
      </c>
      <c r="GS16">
        <f>IF('[1]Einstellung'!V49="",0,1)</f>
        <v>0</v>
      </c>
      <c r="GT16">
        <f t="shared" si="100"/>
        <v>0</v>
      </c>
      <c r="GU16">
        <f>LARGE(GT$7:GT$42,$A16)</f>
        <v>0</v>
      </c>
      <c r="GV16">
        <f t="shared" si="101"/>
        <v>0</v>
      </c>
      <c r="GW16">
        <f t="shared" si="102"/>
        <v>0</v>
      </c>
      <c r="GX16">
        <f t="shared" si="138"/>
        <v>0</v>
      </c>
      <c r="GY16">
        <f t="shared" si="103"/>
        <v>99999</v>
      </c>
      <c r="GZ16">
        <f>SMALL(GY$7:GY$42,$A16)</f>
        <v>99999</v>
      </c>
      <c r="HA16">
        <f t="shared" si="104"/>
        <v>999</v>
      </c>
      <c r="HB16">
        <f t="shared" si="105"/>
        <v>99</v>
      </c>
      <c r="HD16">
        <f t="shared" si="106"/>
        <v>0</v>
      </c>
      <c r="HF16">
        <f>IF('[1]Einstellung'!W49="",0,1)</f>
        <v>0</v>
      </c>
      <c r="HG16">
        <f t="shared" si="107"/>
        <v>0</v>
      </c>
      <c r="HH16">
        <f>LARGE(HG$7:HG$42,$A16)</f>
        <v>0</v>
      </c>
      <c r="HI16">
        <f t="shared" si="108"/>
        <v>0</v>
      </c>
      <c r="HJ16">
        <f t="shared" si="109"/>
        <v>0</v>
      </c>
      <c r="HK16">
        <f t="shared" si="139"/>
        <v>0</v>
      </c>
      <c r="HL16">
        <f t="shared" si="110"/>
        <v>99999</v>
      </c>
      <c r="HM16">
        <f>SMALL(HL$7:HL$42,$A16)</f>
        <v>99999</v>
      </c>
      <c r="HN16">
        <f t="shared" si="111"/>
        <v>999</v>
      </c>
      <c r="HO16">
        <f t="shared" si="112"/>
        <v>99</v>
      </c>
      <c r="HQ16">
        <f t="shared" si="113"/>
        <v>0</v>
      </c>
      <c r="HS16">
        <f>IF('[1]Einstellung'!X49="",0,1)</f>
        <v>0</v>
      </c>
      <c r="HT16">
        <f t="shared" si="114"/>
        <v>0</v>
      </c>
      <c r="HU16">
        <f>LARGE(HT$7:HT$42,$A16)</f>
        <v>0</v>
      </c>
      <c r="HV16">
        <f t="shared" si="115"/>
        <v>0</v>
      </c>
      <c r="HW16">
        <f t="shared" si="116"/>
        <v>0</v>
      </c>
      <c r="HX16">
        <f t="shared" si="140"/>
        <v>0</v>
      </c>
      <c r="HY16">
        <f t="shared" si="117"/>
        <v>99999</v>
      </c>
      <c r="HZ16">
        <f>SMALL(HY$7:HY$42,$A16)</f>
        <v>99999</v>
      </c>
      <c r="IA16">
        <f t="shared" si="118"/>
        <v>999</v>
      </c>
      <c r="IB16">
        <f t="shared" si="119"/>
        <v>99</v>
      </c>
      <c r="ID16">
        <f t="shared" si="120"/>
        <v>0</v>
      </c>
      <c r="IF16">
        <f>IF('[1]Einstellung'!Y49="",0,1)</f>
        <v>0</v>
      </c>
      <c r="IG16">
        <f t="shared" si="121"/>
        <v>0</v>
      </c>
      <c r="IH16">
        <f>LARGE(IG$7:IG$42,$A16)</f>
        <v>0</v>
      </c>
      <c r="II16">
        <f t="shared" si="122"/>
        <v>0</v>
      </c>
      <c r="IJ16">
        <f t="shared" si="123"/>
        <v>0</v>
      </c>
      <c r="IK16">
        <f t="shared" si="141"/>
        <v>0</v>
      </c>
      <c r="IL16">
        <f t="shared" si="124"/>
        <v>99999</v>
      </c>
      <c r="IM16">
        <f>SMALL(IL$7:IL$42,$A16)</f>
        <v>99999</v>
      </c>
      <c r="IN16">
        <f t="shared" si="125"/>
        <v>999</v>
      </c>
      <c r="IO16">
        <f t="shared" si="126"/>
        <v>99</v>
      </c>
      <c r="IT16">
        <f>IF('[1]Wettkampf'!BK15&lt;&gt;"",VLOOKUP('[1]Wettkampf'!BK15,Athl01,11),"")</f>
        <v>4700</v>
      </c>
      <c r="IU16">
        <f>IF('[1]Wettkampf'!BK15&lt;&gt;"",VLOOKUP('[1]Wettkampf'!BK15,Athl01,10),"")</f>
        <v>0</v>
      </c>
      <c r="IV16">
        <f t="shared" si="127"/>
        <v>4700</v>
      </c>
    </row>
    <row r="17" spans="1:256" ht="13.5" customHeight="1">
      <c r="A17" s="47">
        <v>11</v>
      </c>
      <c r="B17" s="47">
        <f>IF('[1]Einstellung'!B50&lt;&gt;"",'[1]Einstellung'!B50,"")</f>
      </c>
      <c r="C17" s="63">
        <f>'[1]Einstellung'!D50</f>
      </c>
      <c r="D17" s="64">
        <f>'[1]Einstellung'!D50</f>
      </c>
      <c r="E17" s="50">
        <f>IF('[1]Einstellung'!$S$28="N",IF('[1]Wettkampf'!BK16&lt;&gt;"",VLOOKUP('[1]Wettkampf'!BK16,Athl01,13),""),IF('[1]Wettkampf'!BK16&lt;&gt;"",VLOOKUP('[1]Wettkampf'!BK16,Athl01,'[1]Einstellung'!$I$2),""))</f>
      </c>
      <c r="F17" s="51">
        <f>IF('[1]Wettkampf'!BK16&lt;&gt;"",YEAR(VLOOKUP('[1]Wettkampf'!BK16,Athl01,4)),"")</f>
      </c>
      <c r="G17" s="47">
        <f t="shared" si="0"/>
      </c>
      <c r="H17" s="52">
        <f>IF('[1]Wettkampf'!K16="","",'[1]Wettkampf'!K16)</f>
      </c>
      <c r="I17" s="53">
        <f>IF('[1]Wettkampf'!P16=0,"",'[1]Wettkampf'!P16)</f>
      </c>
      <c r="J17" s="54">
        <f>IF('[1]Wettkampf'!Q16="+","",IF('[1]Wettkampf'!Q16="-","x",""))</f>
      </c>
      <c r="K17" s="55">
        <f>IF('[1]Wettkampf'!R16=0,"",'[1]Wettkampf'!R16)</f>
      </c>
      <c r="L17" s="54">
        <f>IF('[1]Wettkampf'!S16="+","",IF('[1]Wettkampf'!S16="-","x",""))</f>
      </c>
      <c r="M17" s="55">
        <f>IF('[1]Wettkampf'!T16=0,"",'[1]Wettkampf'!T16)</f>
      </c>
      <c r="N17" s="54">
        <f>IF('[1]Wettkampf'!U16="+","",IF('[1]Wettkampf'!U16="-","x",""))</f>
      </c>
      <c r="O17" s="56">
        <f>IF('[1]Wettkampf'!L16&lt;&gt;"",'[1]Wettkampf'!BA16,"")</f>
      </c>
      <c r="P17" s="57" t="s">
        <v>20</v>
      </c>
      <c r="Q17" s="53">
        <f>IF('[1]Wettkampf'!W16=0,"",'[1]Wettkampf'!W16)</f>
      </c>
      <c r="R17" s="54">
        <f>IF('[1]Wettkampf'!X16="+","",IF('[1]Wettkampf'!X16="-","x",""))</f>
      </c>
      <c r="S17" s="55">
        <f>IF('[1]Wettkampf'!Y16=0,"",'[1]Wettkampf'!Y16)</f>
      </c>
      <c r="T17" s="54">
        <f>IF('[1]Wettkampf'!Z16="+","",IF('[1]Wettkampf'!Z16="-","x",""))</f>
      </c>
      <c r="U17" s="55">
        <f>IF('[1]Wettkampf'!AA16=0,"",'[1]Wettkampf'!AA16)</f>
      </c>
      <c r="V17" s="54">
        <f>IF('[1]Wettkampf'!AB16="+","",IF('[1]Wettkampf'!AB16="-","x",""))</f>
      </c>
      <c r="W17" s="56">
        <f>IF('[1]Wettkampf'!L16&lt;&gt;"",'[1]Wettkampf'!BE16,"")</f>
      </c>
      <c r="X17" s="57" t="s">
        <v>20</v>
      </c>
      <c r="Y17" s="58">
        <f>IF('[1]Wettkampf'!L16&lt;&gt;"",IF($AU$1="J",O17+W17,IF($AU$1="R",IF(O17=0,0,O17+W17),IF(AU$1="S",IF(W17=0,0,O17+W17),IF(O17=0,0,IF(W17=0,0,O17+W17))))),"")</f>
      </c>
      <c r="Z17" s="59">
        <f>IF('[1]Wettkampf'!L16&lt;&gt;"",ROUND('[1]Wettkampf'!BR16*Y17,2),"")</f>
      </c>
      <c r="AA17" s="60">
        <f t="shared" si="1"/>
      </c>
      <c r="AB17" s="61">
        <f>IF('[1]Einstellung'!L50&lt;&gt;"",IF(ISERROR(VLOOKUP(A17,R_GRP_01,2,FALSE)),99,IF(VLOOKUP(A17,R_GRP_01,1,FALSE)=A17,VLOOKUP(A17,R_GRP_01,2,FALSE),99)),"")</f>
      </c>
      <c r="AC17" s="61">
        <f>IF('[1]Einstellung'!M50&lt;&gt;"",IF(ISERROR(VLOOKUP(A17,R_GRP_02,2)),99,IF(VLOOKUP(A17,R_GRP_02,1)=A17,VLOOKUP(A17,R_GRP_02,2),99)),"")</f>
      </c>
      <c r="AD17" s="61">
        <f>IF('[1]Einstellung'!N50&lt;&gt;"",IF(ISERROR(VLOOKUP(A17,R_GRP_03,2)),99,IF(VLOOKUP(A17,R_GRP_03,1)=A17,VLOOKUP(A17,R_GRP_03,2),99)),"")</f>
      </c>
      <c r="AE17" s="61">
        <f>IF('[1]Einstellung'!O50&lt;&gt;"",IF(ISERROR(VLOOKUP(A17,R_GRP_04,2)),99,IF(VLOOKUP(A17,R_GRP_04,1)=A17,VLOOKUP(A17,R_GRP_04,2),99)),"")</f>
      </c>
      <c r="AF17" s="61">
        <f>IF('[1]Einstellung'!P50&lt;&gt;"",IF(ISERROR(VLOOKUP(A17,R_GRP_05,2)),99,IF(VLOOKUP(A17,R_GRP_05,1)=A17,VLOOKUP(A17,R_GRP_05,2),99)),"")</f>
      </c>
      <c r="AG17" s="61">
        <f>IF('[1]Einstellung'!Q50&lt;&gt;"",IF(ISERROR(VLOOKUP(A17,R_GRP_06,2)),99,IF(VLOOKUP(A17,R_GRP_06,1)=A17,VLOOKUP(A17,R_GRP_06,2),99)),"")</f>
      </c>
      <c r="AH17" s="61">
        <f>IF('[1]Einstellung'!R50&lt;&gt;"",IF(ISERROR(VLOOKUP(A17,R_GRP_07,2)),99,IF(VLOOKUP(A17,R_GRP_07,1)=A17,VLOOKUP(A17,R_GRP_07,2),99)),"")</f>
      </c>
      <c r="AI17" s="61">
        <f>IF('[1]Einstellung'!S50&lt;&gt;"",IF(ISERROR(VLOOKUP(A17,R_GRP_08,2)),99,IF(VLOOKUP(A17,R_GRP_08,1)=A17,VLOOKUP(A17,R_GRP_08,2),99)),"")</f>
      </c>
      <c r="AJ17" s="61">
        <f>IF('[1]Einstellung'!T50&lt;&gt;"",IF(ISERROR(VLOOKUP(A17,R_GRP_09,2)),99,IF(VLOOKUP(A17,R_GRP_09,1)=A17,VLOOKUP(A17,R_GRP_09,2),99)),"")</f>
      </c>
      <c r="AK17" s="61">
        <f>IF('[1]Einstellung'!U50&lt;&gt;"",IF(ISERROR(VLOOKUP(A17,R_GRP_10,2)),99,IF(VLOOKUP(A17,R_GRP_10,1)=A17,VLOOKUP(A17,R_GRP_10,2),99)),"")</f>
      </c>
      <c r="AL17" s="61">
        <f>IF('[1]Einstellung'!V50&lt;&gt;"",IF(ISERROR(VLOOKUP(A17,R_GRP_11,2)),99,IF(VLOOKUP(A17,R_GRP_11,1)=A17,VLOOKUP(A17,R_GRP_11,2),99)),"")</f>
      </c>
      <c r="AM17" s="61">
        <f>IF('[1]Einstellung'!W50&lt;&gt;"",IF(ISERROR(VLOOKUP(A17,R_GRP_12,2)),99,IF(VLOOKUP(A17,R_GRP_12,1)=A17,VLOOKUP(A17,R_GRP_12,2),99)),"")</f>
      </c>
      <c r="AN17" s="61">
        <f>IF('[1]Einstellung'!X50&lt;&gt;"",IF(ISERROR(VLOOKUP(A17,R_GRP_13,2)),99,IF(VLOOKUP(A17,R_GRP_13,1)=A17,VLOOKUP(A17,R_GRP_13,2),99)),"")</f>
      </c>
      <c r="AO17" s="61">
        <f>IF('[1]Einstellung'!Y50&lt;&gt;"",IF(ISERROR(VLOOKUP(A17,R_GRP_14,2)),99,IF(VLOOKUP(A17,R_GRP_14,1)=A17,VLOOKUP(A17,R_GRP_14,2),99)),"")</f>
      </c>
      <c r="AP17" s="61">
        <f t="shared" si="2"/>
      </c>
      <c r="AQ17" s="61">
        <f t="shared" si="3"/>
      </c>
      <c r="AU17" s="46">
        <f>IF(C17&lt;&gt;"",YEAR('[1]Wiegeliste'!$D$4)-F17,0)</f>
        <v>0</v>
      </c>
      <c r="AV17">
        <f t="shared" si="4"/>
        <v>0</v>
      </c>
      <c r="AZ17" s="62">
        <f t="shared" si="5"/>
        <v>0</v>
      </c>
      <c r="BA17">
        <f t="shared" si="6"/>
        <v>0</v>
      </c>
      <c r="BB17">
        <f t="shared" si="7"/>
        <v>99</v>
      </c>
      <c r="BC17">
        <f t="shared" si="8"/>
        <v>99011</v>
      </c>
      <c r="BD17">
        <f t="shared" si="9"/>
        <v>99011</v>
      </c>
      <c r="BE17">
        <f t="shared" si="10"/>
        <v>99</v>
      </c>
      <c r="BF17">
        <f t="shared" si="11"/>
        <v>11</v>
      </c>
      <c r="BH17">
        <f t="shared" si="12"/>
        <v>0</v>
      </c>
      <c r="BI17" t="e">
        <f t="shared" si="13"/>
        <v>#VALUE!</v>
      </c>
      <c r="BJ17" t="e">
        <f t="shared" si="14"/>
        <v>#VALUE!</v>
      </c>
      <c r="BK17" t="e">
        <f t="shared" si="15"/>
        <v>#VALUE!</v>
      </c>
      <c r="BL17" t="e">
        <f t="shared" si="16"/>
        <v>#VALUE!</v>
      </c>
      <c r="BM17" t="e">
        <f t="shared" si="17"/>
        <v>#VALUE!</v>
      </c>
      <c r="BN17" t="e">
        <f t="shared" si="18"/>
        <v>#VALUE!</v>
      </c>
      <c r="BQ17">
        <f t="shared" si="19"/>
      </c>
      <c r="BR17">
        <f t="shared" si="20"/>
        <v>0</v>
      </c>
      <c r="BS17">
        <f>IF('[1]Einstellung'!L50="",0,1)</f>
        <v>0</v>
      </c>
      <c r="BT17">
        <f t="shared" si="21"/>
        <v>0</v>
      </c>
      <c r="BU17">
        <f t="shared" si="22"/>
        <v>0</v>
      </c>
      <c r="BV17">
        <f t="shared" si="23"/>
        <v>0</v>
      </c>
      <c r="BW17">
        <f t="shared" si="24"/>
        <v>0</v>
      </c>
      <c r="BX17">
        <f t="shared" si="128"/>
        <v>0</v>
      </c>
      <c r="BY17">
        <f t="shared" si="25"/>
        <v>99999</v>
      </c>
      <c r="BZ17">
        <f t="shared" si="26"/>
        <v>99999</v>
      </c>
      <c r="CA17">
        <f t="shared" si="27"/>
        <v>999</v>
      </c>
      <c r="CB17">
        <f t="shared" si="28"/>
        <v>99</v>
      </c>
      <c r="CD17">
        <f t="shared" si="29"/>
      </c>
      <c r="CF17">
        <f>IF('[1]Einstellung'!M50="",0,1)</f>
        <v>0</v>
      </c>
      <c r="CG17">
        <f t="shared" si="30"/>
        <v>0</v>
      </c>
      <c r="CH17">
        <f t="shared" si="31"/>
        <v>0</v>
      </c>
      <c r="CI17">
        <f t="shared" si="32"/>
        <v>0</v>
      </c>
      <c r="CJ17">
        <f t="shared" si="33"/>
        <v>0</v>
      </c>
      <c r="CK17">
        <f t="shared" si="129"/>
        <v>0</v>
      </c>
      <c r="CL17">
        <f t="shared" si="34"/>
        <v>99999</v>
      </c>
      <c r="CM17">
        <f t="shared" si="35"/>
        <v>99999</v>
      </c>
      <c r="CN17">
        <f t="shared" si="36"/>
        <v>999</v>
      </c>
      <c r="CO17">
        <f t="shared" si="37"/>
        <v>99</v>
      </c>
      <c r="CQ17">
        <f t="shared" si="38"/>
        <v>0</v>
      </c>
      <c r="CS17">
        <f>IF('[1]Einstellung'!N50="",0,1)</f>
        <v>0</v>
      </c>
      <c r="CT17">
        <f t="shared" si="39"/>
        <v>0</v>
      </c>
      <c r="CU17">
        <f t="shared" si="40"/>
        <v>0</v>
      </c>
      <c r="CV17">
        <f t="shared" si="41"/>
        <v>0</v>
      </c>
      <c r="CW17">
        <f t="shared" si="42"/>
        <v>0</v>
      </c>
      <c r="CX17">
        <f t="shared" si="130"/>
        <v>0</v>
      </c>
      <c r="CY17">
        <f t="shared" si="43"/>
        <v>99999</v>
      </c>
      <c r="CZ17">
        <f t="shared" si="44"/>
        <v>99999</v>
      </c>
      <c r="DA17">
        <f t="shared" si="45"/>
        <v>999</v>
      </c>
      <c r="DB17">
        <f t="shared" si="46"/>
        <v>99</v>
      </c>
      <c r="DD17">
        <f t="shared" si="47"/>
        <v>0</v>
      </c>
      <c r="DF17">
        <f>IF('[1]Einstellung'!O50="",0,1)</f>
        <v>0</v>
      </c>
      <c r="DG17">
        <f t="shared" si="48"/>
        <v>0</v>
      </c>
      <c r="DH17">
        <f t="shared" si="49"/>
        <v>0</v>
      </c>
      <c r="DI17">
        <f t="shared" si="50"/>
        <v>0</v>
      </c>
      <c r="DJ17">
        <f t="shared" si="51"/>
        <v>0</v>
      </c>
      <c r="DK17">
        <f t="shared" si="131"/>
        <v>0</v>
      </c>
      <c r="DL17">
        <f t="shared" si="52"/>
        <v>99999</v>
      </c>
      <c r="DM17">
        <f t="shared" si="53"/>
        <v>99999</v>
      </c>
      <c r="DN17">
        <f t="shared" si="54"/>
        <v>999</v>
      </c>
      <c r="DO17">
        <f t="shared" si="55"/>
        <v>99</v>
      </c>
      <c r="DQ17">
        <f t="shared" si="56"/>
        <v>0</v>
      </c>
      <c r="DS17">
        <f>IF('[1]Einstellung'!P50="",0,1)</f>
        <v>0</v>
      </c>
      <c r="DT17">
        <f t="shared" si="57"/>
        <v>0</v>
      </c>
      <c r="DU17">
        <f t="shared" si="58"/>
        <v>0</v>
      </c>
      <c r="DV17">
        <f t="shared" si="59"/>
        <v>0</v>
      </c>
      <c r="DW17">
        <f t="shared" si="60"/>
        <v>0</v>
      </c>
      <c r="DX17">
        <f t="shared" si="132"/>
        <v>0</v>
      </c>
      <c r="DY17">
        <f t="shared" si="61"/>
        <v>99999</v>
      </c>
      <c r="DZ17">
        <f>SMALL(DY$7:DY$42,$A17)</f>
        <v>99999</v>
      </c>
      <c r="EA17">
        <f t="shared" si="62"/>
        <v>999</v>
      </c>
      <c r="EB17">
        <f t="shared" si="63"/>
        <v>99</v>
      </c>
      <c r="ED17">
        <f t="shared" si="64"/>
        <v>0</v>
      </c>
      <c r="EF17">
        <f>IF('[1]Einstellung'!Q50="",0,1)</f>
        <v>0</v>
      </c>
      <c r="EG17">
        <f t="shared" si="65"/>
        <v>0</v>
      </c>
      <c r="EH17">
        <f>LARGE(EG$7:EG$42,$A17)</f>
        <v>0</v>
      </c>
      <c r="EI17">
        <f t="shared" si="66"/>
        <v>0</v>
      </c>
      <c r="EJ17">
        <f t="shared" si="67"/>
        <v>0</v>
      </c>
      <c r="EK17">
        <f t="shared" si="133"/>
        <v>0</v>
      </c>
      <c r="EL17">
        <f t="shared" si="68"/>
        <v>99999</v>
      </c>
      <c r="EM17">
        <f>SMALL(EL$7:EL$42,$A17)</f>
        <v>99999</v>
      </c>
      <c r="EN17">
        <f t="shared" si="69"/>
        <v>999</v>
      </c>
      <c r="EO17">
        <f t="shared" si="70"/>
        <v>99</v>
      </c>
      <c r="EQ17">
        <f t="shared" si="71"/>
        <v>0</v>
      </c>
      <c r="ES17">
        <f>IF('[1]Einstellung'!R50="",0,1)</f>
        <v>0</v>
      </c>
      <c r="ET17">
        <f t="shared" si="72"/>
        <v>0</v>
      </c>
      <c r="EU17">
        <f>LARGE(ET$7:ET$42,$A17)</f>
        <v>0</v>
      </c>
      <c r="EV17">
        <f t="shared" si="73"/>
        <v>0</v>
      </c>
      <c r="EW17">
        <f t="shared" si="74"/>
        <v>0</v>
      </c>
      <c r="EX17">
        <f t="shared" si="134"/>
        <v>0</v>
      </c>
      <c r="EY17">
        <f t="shared" si="75"/>
        <v>99999</v>
      </c>
      <c r="EZ17">
        <f>SMALL(EY$7:EY$42,$A17)</f>
        <v>99999</v>
      </c>
      <c r="FA17">
        <f t="shared" si="76"/>
        <v>999</v>
      </c>
      <c r="FB17">
        <f t="shared" si="77"/>
        <v>99</v>
      </c>
      <c r="FD17">
        <f t="shared" si="78"/>
        <v>0</v>
      </c>
      <c r="FF17">
        <f>IF('[1]Einstellung'!S50="",0,1)</f>
        <v>0</v>
      </c>
      <c r="FG17">
        <f t="shared" si="79"/>
        <v>0</v>
      </c>
      <c r="FH17">
        <f>LARGE(FG$7:FG$42,$A17)</f>
        <v>0</v>
      </c>
      <c r="FI17">
        <f t="shared" si="80"/>
        <v>0</v>
      </c>
      <c r="FJ17">
        <f t="shared" si="81"/>
        <v>0</v>
      </c>
      <c r="FK17">
        <f t="shared" si="135"/>
        <v>0</v>
      </c>
      <c r="FL17">
        <f t="shared" si="82"/>
        <v>99999</v>
      </c>
      <c r="FM17" s="14">
        <f>SMALL(FL$7:FL$42,$A17)</f>
        <v>99999</v>
      </c>
      <c r="FN17">
        <f t="shared" si="83"/>
        <v>999</v>
      </c>
      <c r="FO17">
        <f t="shared" si="84"/>
        <v>99</v>
      </c>
      <c r="FQ17">
        <f t="shared" si="85"/>
        <v>0</v>
      </c>
      <c r="FS17">
        <f>IF('[1]Einstellung'!T50="",0,1)</f>
        <v>0</v>
      </c>
      <c r="FT17">
        <f t="shared" si="86"/>
        <v>0</v>
      </c>
      <c r="FU17">
        <f>LARGE(FT$7:FT$42,$A17)</f>
        <v>0</v>
      </c>
      <c r="FV17">
        <f t="shared" si="87"/>
        <v>0</v>
      </c>
      <c r="FW17">
        <f t="shared" si="88"/>
        <v>0</v>
      </c>
      <c r="FX17">
        <f t="shared" si="136"/>
        <v>0</v>
      </c>
      <c r="FY17">
        <f t="shared" si="89"/>
        <v>99999</v>
      </c>
      <c r="FZ17">
        <f>SMALL(FY$7:FY$42,$A17)</f>
        <v>99999</v>
      </c>
      <c r="GA17">
        <f t="shared" si="90"/>
        <v>999</v>
      </c>
      <c r="GB17">
        <f t="shared" si="91"/>
        <v>99</v>
      </c>
      <c r="GD17">
        <f t="shared" si="92"/>
        <v>0</v>
      </c>
      <c r="GF17">
        <f>IF('[1]Einstellung'!U50="",0,1)</f>
        <v>0</v>
      </c>
      <c r="GG17">
        <f t="shared" si="93"/>
        <v>0</v>
      </c>
      <c r="GH17">
        <f>LARGE(GG$7:GG$42,$A17)</f>
        <v>0</v>
      </c>
      <c r="GI17">
        <f t="shared" si="94"/>
        <v>0</v>
      </c>
      <c r="GJ17">
        <f t="shared" si="95"/>
        <v>0</v>
      </c>
      <c r="GK17">
        <f t="shared" si="137"/>
        <v>0</v>
      </c>
      <c r="GL17">
        <f t="shared" si="96"/>
        <v>99999</v>
      </c>
      <c r="GM17">
        <f>SMALL(GL$7:GL$42,$A17)</f>
        <v>99999</v>
      </c>
      <c r="GN17">
        <f t="shared" si="97"/>
        <v>999</v>
      </c>
      <c r="GO17">
        <f t="shared" si="98"/>
        <v>99</v>
      </c>
      <c r="GQ17">
        <f t="shared" si="99"/>
        <v>0</v>
      </c>
      <c r="GS17">
        <f>IF('[1]Einstellung'!V50="",0,1)</f>
        <v>0</v>
      </c>
      <c r="GT17">
        <f t="shared" si="100"/>
        <v>0</v>
      </c>
      <c r="GU17">
        <f>LARGE(GT$7:GT$42,$A17)</f>
        <v>0</v>
      </c>
      <c r="GV17">
        <f t="shared" si="101"/>
        <v>0</v>
      </c>
      <c r="GW17">
        <f t="shared" si="102"/>
        <v>0</v>
      </c>
      <c r="GX17">
        <f t="shared" si="138"/>
        <v>0</v>
      </c>
      <c r="GY17">
        <f t="shared" si="103"/>
        <v>99999</v>
      </c>
      <c r="GZ17">
        <f>SMALL(GY$7:GY$42,$A17)</f>
        <v>99999</v>
      </c>
      <c r="HA17">
        <f t="shared" si="104"/>
        <v>999</v>
      </c>
      <c r="HB17">
        <f t="shared" si="105"/>
        <v>99</v>
      </c>
      <c r="HD17">
        <f t="shared" si="106"/>
        <v>0</v>
      </c>
      <c r="HF17">
        <f>IF('[1]Einstellung'!W50="",0,1)</f>
        <v>0</v>
      </c>
      <c r="HG17">
        <f t="shared" si="107"/>
        <v>0</v>
      </c>
      <c r="HH17">
        <f>LARGE(HG$7:HG$42,$A17)</f>
        <v>0</v>
      </c>
      <c r="HI17">
        <f t="shared" si="108"/>
        <v>0</v>
      </c>
      <c r="HJ17">
        <f t="shared" si="109"/>
        <v>0</v>
      </c>
      <c r="HK17">
        <f t="shared" si="139"/>
        <v>0</v>
      </c>
      <c r="HL17">
        <f t="shared" si="110"/>
        <v>99999</v>
      </c>
      <c r="HM17">
        <f>SMALL(HL$7:HL$42,$A17)</f>
        <v>99999</v>
      </c>
      <c r="HN17">
        <f t="shared" si="111"/>
        <v>999</v>
      </c>
      <c r="HO17">
        <f t="shared" si="112"/>
        <v>99</v>
      </c>
      <c r="HQ17">
        <f t="shared" si="113"/>
        <v>0</v>
      </c>
      <c r="HS17">
        <f>IF('[1]Einstellung'!X50="",0,1)</f>
        <v>0</v>
      </c>
      <c r="HT17">
        <f t="shared" si="114"/>
        <v>0</v>
      </c>
      <c r="HU17">
        <f>LARGE(HT$7:HT$42,$A17)</f>
        <v>0</v>
      </c>
      <c r="HV17">
        <f t="shared" si="115"/>
        <v>0</v>
      </c>
      <c r="HW17">
        <f t="shared" si="116"/>
        <v>0</v>
      </c>
      <c r="HX17">
        <f t="shared" si="140"/>
        <v>0</v>
      </c>
      <c r="HY17">
        <f t="shared" si="117"/>
        <v>99999</v>
      </c>
      <c r="HZ17">
        <f>SMALL(HY$7:HY$42,$A17)</f>
        <v>99999</v>
      </c>
      <c r="IA17">
        <f t="shared" si="118"/>
        <v>999</v>
      </c>
      <c r="IB17">
        <f t="shared" si="119"/>
        <v>99</v>
      </c>
      <c r="ID17">
        <f t="shared" si="120"/>
        <v>0</v>
      </c>
      <c r="IF17">
        <f>IF('[1]Einstellung'!Y50="",0,1)</f>
        <v>0</v>
      </c>
      <c r="IG17">
        <f t="shared" si="121"/>
        <v>0</v>
      </c>
      <c r="IH17">
        <f>LARGE(IG$7:IG$42,$A17)</f>
        <v>0</v>
      </c>
      <c r="II17">
        <f t="shared" si="122"/>
        <v>0</v>
      </c>
      <c r="IJ17">
        <f t="shared" si="123"/>
        <v>0</v>
      </c>
      <c r="IK17">
        <f t="shared" si="141"/>
        <v>0</v>
      </c>
      <c r="IL17">
        <f t="shared" si="124"/>
        <v>99999</v>
      </c>
      <c r="IM17">
        <f>SMALL(IL$7:IL$42,$A17)</f>
        <v>99999</v>
      </c>
      <c r="IN17">
        <f t="shared" si="125"/>
        <v>999</v>
      </c>
      <c r="IO17">
        <f t="shared" si="126"/>
        <v>99</v>
      </c>
      <c r="IT17">
        <f>IF('[1]Wettkampf'!BK16&lt;&gt;"",VLOOKUP('[1]Wettkampf'!BK16,Athl01,11),"")</f>
      </c>
      <c r="IU17">
        <f>IF('[1]Wettkampf'!BK16&lt;&gt;"",VLOOKUP('[1]Wettkampf'!BK16,Athl01,10),"")</f>
      </c>
      <c r="IV17">
        <f t="shared" si="127"/>
      </c>
    </row>
    <row r="18" spans="1:256" ht="13.5" customHeight="1">
      <c r="A18" s="47">
        <v>12</v>
      </c>
      <c r="B18" s="47" t="str">
        <f>IF('[1]Einstellung'!B51&lt;&gt;"",'[1]Einstellung'!B51,"")</f>
        <v>Gast_m</v>
      </c>
      <c r="C18" s="63" t="str">
        <f>'[1]Einstellung'!D51</f>
        <v>Gregor Matthias</v>
      </c>
      <c r="D18" s="64" t="str">
        <f>'[1]Einstellung'!D51</f>
        <v>Gregor Matthias</v>
      </c>
      <c r="E18" s="50" t="str">
        <f>IF('[1]Einstellung'!$S$28="N",IF('[1]Wettkampf'!BK17&lt;&gt;"",VLOOKUP('[1]Wettkampf'!BK17,Athl01,13),""),IF('[1]Wettkampf'!BK17&lt;&gt;"",VLOOKUP('[1]Wettkampf'!BK17,Athl01,'[1]Einstellung'!$I$2),""))</f>
        <v>LAL</v>
      </c>
      <c r="F18" s="51">
        <f>IF('[1]Wettkampf'!BK17&lt;&gt;"",YEAR(VLOOKUP('[1]Wettkampf'!BK17,Athl01,4)),"")</f>
        <v>1999</v>
      </c>
      <c r="G18" s="47">
        <f t="shared" si="0"/>
        <v>4777</v>
      </c>
      <c r="H18" s="52">
        <f>IF('[1]Wettkampf'!K17="","",'[1]Wettkampf'!K17)</f>
        <v>64.5</v>
      </c>
      <c r="I18" s="53">
        <f>IF('[1]Wettkampf'!P17=0,"",'[1]Wettkampf'!P17)</f>
        <v>50</v>
      </c>
      <c r="J18" s="54">
        <f>IF('[1]Wettkampf'!Q17="+","",IF('[1]Wettkampf'!Q17="-","x",""))</f>
      </c>
      <c r="K18" s="55">
        <f>IF('[1]Wettkampf'!R17=0,"",'[1]Wettkampf'!R17)</f>
        <v>55</v>
      </c>
      <c r="L18" s="54">
        <f>IF('[1]Wettkampf'!S17="+","",IF('[1]Wettkampf'!S17="-","x",""))</f>
      </c>
      <c r="M18" s="55">
        <f>IF('[1]Wettkampf'!T17=0,"",'[1]Wettkampf'!T17)</f>
        <v>60</v>
      </c>
      <c r="N18" s="54" t="str">
        <f>IF('[1]Wettkampf'!U17="+","",IF('[1]Wettkampf'!U17="-","x",""))</f>
        <v>x</v>
      </c>
      <c r="O18" s="56">
        <f>IF('[1]Wettkampf'!L17&lt;&gt;"",'[1]Wettkampf'!BA17,"")</f>
        <v>55</v>
      </c>
      <c r="P18" s="57" t="s">
        <v>20</v>
      </c>
      <c r="Q18" s="53">
        <f>IF('[1]Wettkampf'!W17=0,"",'[1]Wettkampf'!W17)</f>
        <v>70</v>
      </c>
      <c r="R18" s="54">
        <f>IF('[1]Wettkampf'!X17="+","",IF('[1]Wettkampf'!X17="-","x",""))</f>
      </c>
      <c r="S18" s="55">
        <f>IF('[1]Wettkampf'!Y17=0,"",'[1]Wettkampf'!Y17)</f>
        <v>75</v>
      </c>
      <c r="T18" s="54">
        <f>IF('[1]Wettkampf'!Z17="+","",IF('[1]Wettkampf'!Z17="-","x",""))</f>
      </c>
      <c r="U18" s="55">
        <f>IF('[1]Wettkampf'!AA17=0,"",'[1]Wettkampf'!AA17)</f>
        <v>80</v>
      </c>
      <c r="V18" s="54">
        <f>IF('[1]Wettkampf'!AB17="+","",IF('[1]Wettkampf'!AB17="-","x",""))</f>
      </c>
      <c r="W18" s="56">
        <f>IF('[1]Wettkampf'!L17&lt;&gt;"",'[1]Wettkampf'!BE17,"")</f>
        <v>80</v>
      </c>
      <c r="X18" s="57" t="s">
        <v>20</v>
      </c>
      <c r="Y18" s="58">
        <f>IF('[1]Wettkampf'!L17&lt;&gt;"",IF($AU$1="J",O18+W18,IF($AU$1="R",IF(O18=0,0,O18+W18),IF(AU$1="S",IF(W18=0,0,O18+W18),IF(O18=0,0,IF(W18=0,0,O18+W18))))),"")</f>
        <v>135</v>
      </c>
      <c r="Z18" s="59">
        <f>IF('[1]Wettkampf'!L17&lt;&gt;"",ROUND('[1]Wettkampf'!BR17*Y18,2),"")</f>
        <v>189.92</v>
      </c>
      <c r="AA18" s="60">
        <f t="shared" si="1"/>
      </c>
      <c r="AB18" s="61">
        <f>IF('[1]Einstellung'!L51&lt;&gt;"",IF(ISERROR(VLOOKUP(A18,R_GRP_01,2,FALSE)),99,IF(VLOOKUP(A18,R_GRP_01,1,FALSE)=A18,VLOOKUP(A18,R_GRP_01,2,FALSE),99)),"")</f>
      </c>
      <c r="AC18" s="61">
        <f>IF('[1]Einstellung'!M51&lt;&gt;"",IF(ISERROR(VLOOKUP(A18,R_GRP_02,2)),99,IF(VLOOKUP(A18,R_GRP_02,1)=A18,VLOOKUP(A18,R_GRP_02,2),99)),"")</f>
        <v>2</v>
      </c>
      <c r="AD18" s="61">
        <f>IF('[1]Einstellung'!N51&lt;&gt;"",IF(ISERROR(VLOOKUP(A18,R_GRP_03,2)),99,IF(VLOOKUP(A18,R_GRP_03,1)=A18,VLOOKUP(A18,R_GRP_03,2),99)),"")</f>
      </c>
      <c r="AE18" s="61">
        <f>IF('[1]Einstellung'!O51&lt;&gt;"",IF(ISERROR(VLOOKUP(A18,R_GRP_04,2)),99,IF(VLOOKUP(A18,R_GRP_04,1)=A18,VLOOKUP(A18,R_GRP_04,2),99)),"")</f>
      </c>
      <c r="AF18" s="61">
        <f>IF('[1]Einstellung'!P51&lt;&gt;"",IF(ISERROR(VLOOKUP(A18,R_GRP_05,2)),99,IF(VLOOKUP(A18,R_GRP_05,1)=A18,VLOOKUP(A18,R_GRP_05,2),99)),"")</f>
      </c>
      <c r="AG18" s="61">
        <f>IF('[1]Einstellung'!Q51&lt;&gt;"",IF(ISERROR(VLOOKUP(A18,R_GRP_06,2)),99,IF(VLOOKUP(A18,R_GRP_06,1)=A18,VLOOKUP(A18,R_GRP_06,2),99)),"")</f>
      </c>
      <c r="AH18" s="61">
        <f>IF('[1]Einstellung'!R51&lt;&gt;"",IF(ISERROR(VLOOKUP(A18,R_GRP_07,2)),99,IF(VLOOKUP(A18,R_GRP_07,1)=A18,VLOOKUP(A18,R_GRP_07,2),99)),"")</f>
      </c>
      <c r="AI18" s="61">
        <f>IF('[1]Einstellung'!S51&lt;&gt;"",IF(ISERROR(VLOOKUP(A18,R_GRP_08,2)),99,IF(VLOOKUP(A18,R_GRP_08,1)=A18,VLOOKUP(A18,R_GRP_08,2),99)),"")</f>
      </c>
      <c r="AJ18" s="61">
        <f>IF('[1]Einstellung'!T51&lt;&gt;"",IF(ISERROR(VLOOKUP(A18,R_GRP_09,2)),99,IF(VLOOKUP(A18,R_GRP_09,1)=A18,VLOOKUP(A18,R_GRP_09,2),99)),"")</f>
      </c>
      <c r="AK18" s="61">
        <f>IF('[1]Einstellung'!U51&lt;&gt;"",IF(ISERROR(VLOOKUP(A18,R_GRP_10,2)),99,IF(VLOOKUP(A18,R_GRP_10,1)=A18,VLOOKUP(A18,R_GRP_10,2),99)),"")</f>
      </c>
      <c r="AL18" s="61">
        <f>IF('[1]Einstellung'!V51&lt;&gt;"",IF(ISERROR(VLOOKUP(A18,R_GRP_11,2)),99,IF(VLOOKUP(A18,R_GRP_11,1)=A18,VLOOKUP(A18,R_GRP_11,2),99)),"")</f>
      </c>
      <c r="AM18" s="61">
        <f>IF('[1]Einstellung'!W51&lt;&gt;"",IF(ISERROR(VLOOKUP(A18,R_GRP_12,2)),99,IF(VLOOKUP(A18,R_GRP_12,1)=A18,VLOOKUP(A18,R_GRP_12,2),99)),"")</f>
      </c>
      <c r="AN18" s="61">
        <f>IF('[1]Einstellung'!X51&lt;&gt;"",IF(ISERROR(VLOOKUP(A18,R_GRP_13,2)),99,IF(VLOOKUP(A18,R_GRP_13,1)=A18,VLOOKUP(A18,R_GRP_13,2),99)),"")</f>
      </c>
      <c r="AO18" s="61">
        <f>IF('[1]Einstellung'!Y51&lt;&gt;"",IF(ISERROR(VLOOKUP(A18,R_GRP_14,2)),99,IF(VLOOKUP(A18,R_GRP_14,1)=A18,VLOOKUP(A18,R_GRP_14,2),99)),"")</f>
      </c>
      <c r="AP18" s="61">
        <f t="shared" si="2"/>
        <v>9</v>
      </c>
      <c r="AQ18" s="61">
        <f t="shared" si="3"/>
      </c>
      <c r="AU18" s="46">
        <f>IF(C18&lt;&gt;"",YEAR('[1]Wiegeliste'!$D$4)-F18,0)</f>
        <v>17</v>
      </c>
      <c r="AV18">
        <f t="shared" si="4"/>
        <v>0</v>
      </c>
      <c r="AZ18" s="62">
        <f t="shared" si="5"/>
        <v>189920012</v>
      </c>
      <c r="BA18">
        <f t="shared" si="6"/>
        <v>0</v>
      </c>
      <c r="BB18">
        <f t="shared" si="7"/>
        <v>99</v>
      </c>
      <c r="BC18">
        <f t="shared" si="8"/>
        <v>99012</v>
      </c>
      <c r="BD18">
        <f t="shared" si="9"/>
        <v>99012</v>
      </c>
      <c r="BE18">
        <f t="shared" si="10"/>
        <v>99</v>
      </c>
      <c r="BF18">
        <f t="shared" si="11"/>
        <v>12</v>
      </c>
      <c r="BH18">
        <f t="shared" si="12"/>
        <v>0</v>
      </c>
      <c r="BI18" t="e">
        <f t="shared" si="13"/>
        <v>#VALUE!</v>
      </c>
      <c r="BJ18" t="e">
        <f t="shared" si="14"/>
        <v>#VALUE!</v>
      </c>
      <c r="BK18" t="e">
        <f t="shared" si="15"/>
        <v>#VALUE!</v>
      </c>
      <c r="BL18" t="e">
        <f t="shared" si="16"/>
        <v>#VALUE!</v>
      </c>
      <c r="BM18" t="e">
        <f t="shared" si="17"/>
        <v>#VALUE!</v>
      </c>
      <c r="BN18" t="e">
        <f t="shared" si="18"/>
        <v>#VALUE!</v>
      </c>
      <c r="BQ18">
        <f t="shared" si="19"/>
        <v>189.92</v>
      </c>
      <c r="BR18">
        <f t="shared" si="20"/>
        <v>26</v>
      </c>
      <c r="BS18">
        <f>IF('[1]Einstellung'!L51="",0,1)</f>
        <v>0</v>
      </c>
      <c r="BT18">
        <f t="shared" si="21"/>
        <v>0</v>
      </c>
      <c r="BU18">
        <f t="shared" si="22"/>
        <v>0</v>
      </c>
      <c r="BV18">
        <f t="shared" si="23"/>
        <v>0</v>
      </c>
      <c r="BW18">
        <f t="shared" si="24"/>
        <v>0</v>
      </c>
      <c r="BX18">
        <f t="shared" si="128"/>
        <v>0</v>
      </c>
      <c r="BY18">
        <f t="shared" si="25"/>
        <v>99999</v>
      </c>
      <c r="BZ18">
        <f t="shared" si="26"/>
        <v>99999</v>
      </c>
      <c r="CA18">
        <f t="shared" si="27"/>
        <v>999</v>
      </c>
      <c r="CB18">
        <f t="shared" si="28"/>
        <v>99</v>
      </c>
      <c r="CD18">
        <f t="shared" si="29"/>
        <v>189.92</v>
      </c>
      <c r="CF18">
        <f>IF('[1]Einstellung'!M51="",0,1)</f>
        <v>1</v>
      </c>
      <c r="CG18">
        <f t="shared" si="30"/>
        <v>26189929354912</v>
      </c>
      <c r="CH18">
        <f t="shared" si="31"/>
        <v>0</v>
      </c>
      <c r="CI18">
        <f t="shared" si="32"/>
        <v>0</v>
      </c>
      <c r="CJ18">
        <f t="shared" si="33"/>
        <v>0</v>
      </c>
      <c r="CK18">
        <f t="shared" si="129"/>
        <v>0</v>
      </c>
      <c r="CL18">
        <f t="shared" si="34"/>
        <v>99999</v>
      </c>
      <c r="CM18">
        <f t="shared" si="35"/>
        <v>99999</v>
      </c>
      <c r="CN18">
        <f t="shared" si="36"/>
        <v>999</v>
      </c>
      <c r="CO18">
        <f t="shared" si="37"/>
        <v>99</v>
      </c>
      <c r="CQ18">
        <f t="shared" si="38"/>
        <v>0</v>
      </c>
      <c r="CS18">
        <f>IF('[1]Einstellung'!N51="",0,1)</f>
        <v>0</v>
      </c>
      <c r="CT18">
        <f t="shared" si="39"/>
        <v>0</v>
      </c>
      <c r="CU18">
        <f t="shared" si="40"/>
        <v>0</v>
      </c>
      <c r="CV18">
        <f t="shared" si="41"/>
        <v>0</v>
      </c>
      <c r="CW18">
        <f t="shared" si="42"/>
        <v>0</v>
      </c>
      <c r="CX18">
        <f t="shared" si="130"/>
        <v>0</v>
      </c>
      <c r="CY18">
        <f t="shared" si="43"/>
        <v>99999</v>
      </c>
      <c r="CZ18">
        <f t="shared" si="44"/>
        <v>99999</v>
      </c>
      <c r="DA18">
        <f t="shared" si="45"/>
        <v>999</v>
      </c>
      <c r="DB18">
        <f t="shared" si="46"/>
        <v>99</v>
      </c>
      <c r="DD18">
        <f t="shared" si="47"/>
        <v>0</v>
      </c>
      <c r="DF18">
        <f>IF('[1]Einstellung'!O51="",0,1)</f>
        <v>0</v>
      </c>
      <c r="DG18">
        <f t="shared" si="48"/>
        <v>0</v>
      </c>
      <c r="DH18">
        <f t="shared" si="49"/>
        <v>0</v>
      </c>
      <c r="DI18">
        <f t="shared" si="50"/>
        <v>0</v>
      </c>
      <c r="DJ18">
        <f t="shared" si="51"/>
        <v>0</v>
      </c>
      <c r="DK18">
        <f t="shared" si="131"/>
        <v>0</v>
      </c>
      <c r="DL18">
        <f t="shared" si="52"/>
        <v>99999</v>
      </c>
      <c r="DM18">
        <f t="shared" si="53"/>
        <v>99999</v>
      </c>
      <c r="DN18">
        <f t="shared" si="54"/>
        <v>999</v>
      </c>
      <c r="DO18">
        <f t="shared" si="55"/>
        <v>99</v>
      </c>
      <c r="DQ18">
        <f t="shared" si="56"/>
        <v>0</v>
      </c>
      <c r="DS18">
        <f>IF('[1]Einstellung'!P51="",0,1)</f>
        <v>0</v>
      </c>
      <c r="DT18">
        <f t="shared" si="57"/>
        <v>0</v>
      </c>
      <c r="DU18">
        <f t="shared" si="58"/>
        <v>0</v>
      </c>
      <c r="DV18">
        <f t="shared" si="59"/>
        <v>0</v>
      </c>
      <c r="DW18">
        <f t="shared" si="60"/>
        <v>0</v>
      </c>
      <c r="DX18">
        <f t="shared" si="132"/>
        <v>0</v>
      </c>
      <c r="DY18">
        <f t="shared" si="61"/>
        <v>99999</v>
      </c>
      <c r="DZ18">
        <f>SMALL(DY$7:DY$42,$A18)</f>
        <v>99999</v>
      </c>
      <c r="EA18">
        <f t="shared" si="62"/>
        <v>999</v>
      </c>
      <c r="EB18">
        <f t="shared" si="63"/>
        <v>99</v>
      </c>
      <c r="ED18">
        <f t="shared" si="64"/>
        <v>0</v>
      </c>
      <c r="EF18">
        <f>IF('[1]Einstellung'!Q51="",0,1)</f>
        <v>0</v>
      </c>
      <c r="EG18">
        <f t="shared" si="65"/>
        <v>0</v>
      </c>
      <c r="EH18">
        <f>LARGE(EG$7:EG$42,$A18)</f>
        <v>0</v>
      </c>
      <c r="EI18">
        <f t="shared" si="66"/>
        <v>0</v>
      </c>
      <c r="EJ18">
        <f t="shared" si="67"/>
        <v>0</v>
      </c>
      <c r="EK18">
        <f t="shared" si="133"/>
        <v>0</v>
      </c>
      <c r="EL18">
        <f t="shared" si="68"/>
        <v>99999</v>
      </c>
      <c r="EM18">
        <f>SMALL(EL$7:EL$42,$A18)</f>
        <v>99999</v>
      </c>
      <c r="EN18">
        <f t="shared" si="69"/>
        <v>999</v>
      </c>
      <c r="EO18">
        <f t="shared" si="70"/>
        <v>99</v>
      </c>
      <c r="EQ18">
        <f t="shared" si="71"/>
        <v>0</v>
      </c>
      <c r="ES18">
        <f>IF('[1]Einstellung'!R51="",0,1)</f>
        <v>0</v>
      </c>
      <c r="ET18">
        <f t="shared" si="72"/>
        <v>0</v>
      </c>
      <c r="EU18">
        <f>LARGE(ET$7:ET$42,$A18)</f>
        <v>0</v>
      </c>
      <c r="EV18">
        <f t="shared" si="73"/>
        <v>0</v>
      </c>
      <c r="EW18">
        <f t="shared" si="74"/>
        <v>0</v>
      </c>
      <c r="EX18">
        <f t="shared" si="134"/>
        <v>0</v>
      </c>
      <c r="EY18">
        <f t="shared" si="75"/>
        <v>99999</v>
      </c>
      <c r="EZ18">
        <f>SMALL(EY$7:EY$42,$A18)</f>
        <v>99999</v>
      </c>
      <c r="FA18">
        <f t="shared" si="76"/>
        <v>999</v>
      </c>
      <c r="FB18">
        <f t="shared" si="77"/>
        <v>99</v>
      </c>
      <c r="FD18">
        <f t="shared" si="78"/>
        <v>0</v>
      </c>
      <c r="FF18">
        <f>IF('[1]Einstellung'!S51="",0,1)</f>
        <v>0</v>
      </c>
      <c r="FG18">
        <f t="shared" si="79"/>
        <v>0</v>
      </c>
      <c r="FH18">
        <f>LARGE(FG$7:FG$42,$A18)</f>
        <v>0</v>
      </c>
      <c r="FI18">
        <f t="shared" si="80"/>
        <v>0</v>
      </c>
      <c r="FJ18">
        <f t="shared" si="81"/>
        <v>0</v>
      </c>
      <c r="FK18">
        <f t="shared" si="135"/>
        <v>0</v>
      </c>
      <c r="FL18">
        <f t="shared" si="82"/>
        <v>99999</v>
      </c>
      <c r="FM18" s="14">
        <f>SMALL(FL$7:FL$42,$A18)</f>
        <v>99999</v>
      </c>
      <c r="FN18">
        <f t="shared" si="83"/>
        <v>999</v>
      </c>
      <c r="FO18">
        <f t="shared" si="84"/>
        <v>99</v>
      </c>
      <c r="FQ18">
        <f t="shared" si="85"/>
        <v>0</v>
      </c>
      <c r="FS18">
        <f>IF('[1]Einstellung'!T51="",0,1)</f>
        <v>0</v>
      </c>
      <c r="FT18">
        <f t="shared" si="86"/>
        <v>0</v>
      </c>
      <c r="FU18">
        <f>LARGE(FT$7:FT$42,$A18)</f>
        <v>0</v>
      </c>
      <c r="FV18">
        <f t="shared" si="87"/>
        <v>0</v>
      </c>
      <c r="FW18">
        <f t="shared" si="88"/>
        <v>0</v>
      </c>
      <c r="FX18">
        <f t="shared" si="136"/>
        <v>0</v>
      </c>
      <c r="FY18">
        <f t="shared" si="89"/>
        <v>99999</v>
      </c>
      <c r="FZ18">
        <f>SMALL(FY$7:FY$42,$A18)</f>
        <v>99999</v>
      </c>
      <c r="GA18">
        <f t="shared" si="90"/>
        <v>999</v>
      </c>
      <c r="GB18">
        <f t="shared" si="91"/>
        <v>99</v>
      </c>
      <c r="GD18">
        <f t="shared" si="92"/>
        <v>0</v>
      </c>
      <c r="GF18">
        <f>IF('[1]Einstellung'!U51="",0,1)</f>
        <v>0</v>
      </c>
      <c r="GG18">
        <f t="shared" si="93"/>
        <v>0</v>
      </c>
      <c r="GH18">
        <f>LARGE(GG$7:GG$42,$A18)</f>
        <v>0</v>
      </c>
      <c r="GI18">
        <f t="shared" si="94"/>
        <v>0</v>
      </c>
      <c r="GJ18">
        <f t="shared" si="95"/>
        <v>0</v>
      </c>
      <c r="GK18">
        <f t="shared" si="137"/>
        <v>0</v>
      </c>
      <c r="GL18">
        <f t="shared" si="96"/>
        <v>99999</v>
      </c>
      <c r="GM18">
        <f>SMALL(GL$7:GL$42,$A18)</f>
        <v>99999</v>
      </c>
      <c r="GN18">
        <f t="shared" si="97"/>
        <v>999</v>
      </c>
      <c r="GO18">
        <f t="shared" si="98"/>
        <v>99</v>
      </c>
      <c r="GQ18">
        <f t="shared" si="99"/>
        <v>0</v>
      </c>
      <c r="GS18">
        <f>IF('[1]Einstellung'!V51="",0,1)</f>
        <v>0</v>
      </c>
      <c r="GT18">
        <f t="shared" si="100"/>
        <v>0</v>
      </c>
      <c r="GU18">
        <f>LARGE(GT$7:GT$42,$A18)</f>
        <v>0</v>
      </c>
      <c r="GV18">
        <f t="shared" si="101"/>
        <v>0</v>
      </c>
      <c r="GW18">
        <f t="shared" si="102"/>
        <v>0</v>
      </c>
      <c r="GX18">
        <f t="shared" si="138"/>
        <v>0</v>
      </c>
      <c r="GY18">
        <f t="shared" si="103"/>
        <v>99999</v>
      </c>
      <c r="GZ18">
        <f>SMALL(GY$7:GY$42,$A18)</f>
        <v>99999</v>
      </c>
      <c r="HA18">
        <f t="shared" si="104"/>
        <v>999</v>
      </c>
      <c r="HB18">
        <f t="shared" si="105"/>
        <v>99</v>
      </c>
      <c r="HD18">
        <f t="shared" si="106"/>
        <v>0</v>
      </c>
      <c r="HF18">
        <f>IF('[1]Einstellung'!W51="",0,1)</f>
        <v>0</v>
      </c>
      <c r="HG18">
        <f t="shared" si="107"/>
        <v>0</v>
      </c>
      <c r="HH18">
        <f>LARGE(HG$7:HG$42,$A18)</f>
        <v>0</v>
      </c>
      <c r="HI18">
        <f t="shared" si="108"/>
        <v>0</v>
      </c>
      <c r="HJ18">
        <f t="shared" si="109"/>
        <v>0</v>
      </c>
      <c r="HK18">
        <f t="shared" si="139"/>
        <v>0</v>
      </c>
      <c r="HL18">
        <f t="shared" si="110"/>
        <v>99999</v>
      </c>
      <c r="HM18">
        <f>SMALL(HL$7:HL$42,$A18)</f>
        <v>99999</v>
      </c>
      <c r="HN18">
        <f t="shared" si="111"/>
        <v>999</v>
      </c>
      <c r="HO18">
        <f t="shared" si="112"/>
        <v>99</v>
      </c>
      <c r="HQ18">
        <f t="shared" si="113"/>
        <v>0</v>
      </c>
      <c r="HS18">
        <f>IF('[1]Einstellung'!X51="",0,1)</f>
        <v>0</v>
      </c>
      <c r="HT18">
        <f t="shared" si="114"/>
        <v>0</v>
      </c>
      <c r="HU18">
        <f>LARGE(HT$7:HT$42,$A18)</f>
        <v>0</v>
      </c>
      <c r="HV18">
        <f t="shared" si="115"/>
        <v>0</v>
      </c>
      <c r="HW18">
        <f t="shared" si="116"/>
        <v>0</v>
      </c>
      <c r="HX18">
        <f t="shared" si="140"/>
        <v>0</v>
      </c>
      <c r="HY18">
        <f t="shared" si="117"/>
        <v>99999</v>
      </c>
      <c r="HZ18">
        <f>SMALL(HY$7:HY$42,$A18)</f>
        <v>99999</v>
      </c>
      <c r="IA18">
        <f t="shared" si="118"/>
        <v>999</v>
      </c>
      <c r="IB18">
        <f t="shared" si="119"/>
        <v>99</v>
      </c>
      <c r="ID18">
        <f t="shared" si="120"/>
        <v>0</v>
      </c>
      <c r="IF18">
        <f>IF('[1]Einstellung'!Y51="",0,1)</f>
        <v>0</v>
      </c>
      <c r="IG18">
        <f t="shared" si="121"/>
        <v>0</v>
      </c>
      <c r="IH18">
        <f>LARGE(IG$7:IG$42,$A18)</f>
        <v>0</v>
      </c>
      <c r="II18">
        <f t="shared" si="122"/>
        <v>0</v>
      </c>
      <c r="IJ18">
        <f t="shared" si="123"/>
        <v>0</v>
      </c>
      <c r="IK18">
        <f t="shared" si="141"/>
        <v>0</v>
      </c>
      <c r="IL18">
        <f t="shared" si="124"/>
        <v>99999</v>
      </c>
      <c r="IM18">
        <f>SMALL(IL$7:IL$42,$A18)</f>
        <v>99999</v>
      </c>
      <c r="IN18">
        <f t="shared" si="125"/>
        <v>999</v>
      </c>
      <c r="IO18">
        <f t="shared" si="126"/>
        <v>99</v>
      </c>
      <c r="IT18">
        <f>IF('[1]Wettkampf'!BK17&lt;&gt;"",VLOOKUP('[1]Wettkampf'!BK17,Athl01,11),"")</f>
        <v>4777</v>
      </c>
      <c r="IU18" t="str">
        <f>IF('[1]Wettkampf'!BK17&lt;&gt;"",VLOOKUP('[1]Wettkampf'!BK17,Athl01,10),"")</f>
        <v>M398</v>
      </c>
      <c r="IV18">
        <f t="shared" si="127"/>
        <v>4777</v>
      </c>
    </row>
    <row r="19" spans="1:256" ht="13.5" customHeight="1">
      <c r="A19" s="47">
        <v>13</v>
      </c>
      <c r="B19" s="47" t="str">
        <f>IF('[1]Einstellung'!B52&lt;&gt;"",'[1]Einstellung'!B52,"")</f>
        <v>Gast_m</v>
      </c>
      <c r="C19" s="63" t="str">
        <f>'[1]Einstellung'!D52</f>
        <v>Moldaschl Maximilian</v>
      </c>
      <c r="D19" s="64" t="str">
        <f>'[1]Einstellung'!D52</f>
        <v>Moldaschl Maximilian</v>
      </c>
      <c r="E19" s="50" t="str">
        <f>IF('[1]Einstellung'!$S$28="N",IF('[1]Wettkampf'!BK18&lt;&gt;"",VLOOKUP('[1]Wettkampf'!BK18,Athl01,13),""),IF('[1]Wettkampf'!BK18&lt;&gt;"",VLOOKUP('[1]Wettkampf'!BK18,Athl01,'[1]Einstellung'!$I$2),""))</f>
        <v>LAL</v>
      </c>
      <c r="F19" s="51">
        <f>IF('[1]Wettkampf'!BK18&lt;&gt;"",YEAR(VLOOKUP('[1]Wettkampf'!BK18,Athl01,4)),"")</f>
        <v>2000</v>
      </c>
      <c r="G19" s="47">
        <f t="shared" si="0"/>
        <v>4823</v>
      </c>
      <c r="H19" s="52">
        <f>IF('[1]Wettkampf'!K18="","",'[1]Wettkampf'!K18)</f>
        <v>77.6</v>
      </c>
      <c r="I19" s="53">
        <f>IF('[1]Wettkampf'!P18=0,"",'[1]Wettkampf'!P18)</f>
        <v>93</v>
      </c>
      <c r="J19" s="54">
        <f>IF('[1]Wettkampf'!Q18="+","",IF('[1]Wettkampf'!Q18="-","x",""))</f>
      </c>
      <c r="K19" s="55">
        <f>IF('[1]Wettkampf'!R18=0,"",'[1]Wettkampf'!R18)</f>
        <v>98</v>
      </c>
      <c r="L19" s="54">
        <f>IF('[1]Wettkampf'!S18="+","",IF('[1]Wettkampf'!S18="-","x",""))</f>
      </c>
      <c r="M19" s="55">
        <f>IF('[1]Wettkampf'!T18=0,"",'[1]Wettkampf'!T18)</f>
        <v>102</v>
      </c>
      <c r="N19" s="54">
        <f>IF('[1]Wettkampf'!U18="+","",IF('[1]Wettkampf'!U18="-","x",""))</f>
      </c>
      <c r="O19" s="56">
        <f>IF('[1]Wettkampf'!L18&lt;&gt;"",'[1]Wettkampf'!BA18,"")</f>
        <v>102</v>
      </c>
      <c r="P19" s="57" t="s">
        <v>20</v>
      </c>
      <c r="Q19" s="53">
        <f>IF('[1]Wettkampf'!W18=0,"",'[1]Wettkampf'!W18)</f>
        <v>112</v>
      </c>
      <c r="R19" s="54">
        <f>IF('[1]Wettkampf'!X18="+","",IF('[1]Wettkampf'!X18="-","x",""))</f>
      </c>
      <c r="S19" s="55">
        <f>IF('[1]Wettkampf'!Y18=0,"",'[1]Wettkampf'!Y18)</f>
        <v>117</v>
      </c>
      <c r="T19" s="54">
        <f>IF('[1]Wettkampf'!Z18="+","",IF('[1]Wettkampf'!Z18="-","x",""))</f>
      </c>
      <c r="U19" s="55">
        <f>IF('[1]Wettkampf'!AA18=0,"",'[1]Wettkampf'!AA18)</f>
        <v>122</v>
      </c>
      <c r="V19" s="54">
        <f>IF('[1]Wettkampf'!AB18="+","",IF('[1]Wettkampf'!AB18="-","x",""))</f>
      </c>
      <c r="W19" s="56">
        <f>IF('[1]Wettkampf'!L18&lt;&gt;"",'[1]Wettkampf'!BE18,"")</f>
        <v>122</v>
      </c>
      <c r="X19" s="57" t="s">
        <v>20</v>
      </c>
      <c r="Y19" s="58">
        <f>IF('[1]Wettkampf'!L18&lt;&gt;"",IF($AU$1="J",O19+W19,IF($AU$1="R",IF(O19=0,0,O19+W19),IF(AU$1="S",IF(W19=0,0,O19+W19),IF(O19=0,0,IF(W19=0,0,O19+W19))))),"")</f>
        <v>224</v>
      </c>
      <c r="Z19" s="59">
        <f>IF('[1]Wettkampf'!L18&lt;&gt;"",ROUND('[1]Wettkampf'!BR18*Y19,2),"")</f>
        <v>280.85</v>
      </c>
      <c r="AA19" s="60">
        <f t="shared" si="1"/>
      </c>
      <c r="AB19" s="61">
        <f>IF('[1]Einstellung'!L52&lt;&gt;"",IF(ISERROR(VLOOKUP(A19,R_GRP_01,2,FALSE)),99,IF(VLOOKUP(A19,R_GRP_01,1,FALSE)=A19,VLOOKUP(A19,R_GRP_01,2,FALSE),99)),"")</f>
      </c>
      <c r="AC19" s="61">
        <f>IF('[1]Einstellung'!M52&lt;&gt;"",IF(ISERROR(VLOOKUP(A19,R_GRP_02,2)),99,IF(VLOOKUP(A19,R_GRP_02,1)=A19,VLOOKUP(A19,R_GRP_02,2),99)),"")</f>
        <v>1</v>
      </c>
      <c r="AD19" s="61">
        <f>IF('[1]Einstellung'!N52&lt;&gt;"",IF(ISERROR(VLOOKUP(A19,R_GRP_03,2)),99,IF(VLOOKUP(A19,R_GRP_03,1)=A19,VLOOKUP(A19,R_GRP_03,2),99)),"")</f>
      </c>
      <c r="AE19" s="61">
        <f>IF('[1]Einstellung'!O52&lt;&gt;"",IF(ISERROR(VLOOKUP(A19,R_GRP_04,2)),99,IF(VLOOKUP(A19,R_GRP_04,1)=A19,VLOOKUP(A19,R_GRP_04,2),99)),"")</f>
      </c>
      <c r="AF19" s="61">
        <f>IF('[1]Einstellung'!P52&lt;&gt;"",IF(ISERROR(VLOOKUP(A19,R_GRP_05,2)),99,IF(VLOOKUP(A19,R_GRP_05,1)=A19,VLOOKUP(A19,R_GRP_05,2),99)),"")</f>
      </c>
      <c r="AG19" s="61">
        <f>IF('[1]Einstellung'!Q52&lt;&gt;"",IF(ISERROR(VLOOKUP(A19,R_GRP_06,2)),99,IF(VLOOKUP(A19,R_GRP_06,1)=A19,VLOOKUP(A19,R_GRP_06,2),99)),"")</f>
      </c>
      <c r="AH19" s="61">
        <f>IF('[1]Einstellung'!R52&lt;&gt;"",IF(ISERROR(VLOOKUP(A19,R_GRP_07,2)),99,IF(VLOOKUP(A19,R_GRP_07,1)=A19,VLOOKUP(A19,R_GRP_07,2),99)),"")</f>
      </c>
      <c r="AI19" s="61">
        <f>IF('[1]Einstellung'!S52&lt;&gt;"",IF(ISERROR(VLOOKUP(A19,R_GRP_08,2)),99,IF(VLOOKUP(A19,R_GRP_08,1)=A19,VLOOKUP(A19,R_GRP_08,2),99)),"")</f>
      </c>
      <c r="AJ19" s="61">
        <f>IF('[1]Einstellung'!T52&lt;&gt;"",IF(ISERROR(VLOOKUP(A19,R_GRP_09,2)),99,IF(VLOOKUP(A19,R_GRP_09,1)=A19,VLOOKUP(A19,R_GRP_09,2),99)),"")</f>
      </c>
      <c r="AK19" s="61">
        <f>IF('[1]Einstellung'!U52&lt;&gt;"",IF(ISERROR(VLOOKUP(A19,R_GRP_10,2)),99,IF(VLOOKUP(A19,R_GRP_10,1)=A19,VLOOKUP(A19,R_GRP_10,2),99)),"")</f>
      </c>
      <c r="AL19" s="61">
        <f>IF('[1]Einstellung'!V52&lt;&gt;"",IF(ISERROR(VLOOKUP(A19,R_GRP_11,2)),99,IF(VLOOKUP(A19,R_GRP_11,1)=A19,VLOOKUP(A19,R_GRP_11,2),99)),"")</f>
      </c>
      <c r="AM19" s="61">
        <f>IF('[1]Einstellung'!W52&lt;&gt;"",IF(ISERROR(VLOOKUP(A19,R_GRP_12,2)),99,IF(VLOOKUP(A19,R_GRP_12,1)=A19,VLOOKUP(A19,R_GRP_12,2),99)),"")</f>
      </c>
      <c r="AN19" s="61">
        <f>IF('[1]Einstellung'!X52&lt;&gt;"",IF(ISERROR(VLOOKUP(A19,R_GRP_13,2)),99,IF(VLOOKUP(A19,R_GRP_13,1)=A19,VLOOKUP(A19,R_GRP_13,2),99)),"")</f>
      </c>
      <c r="AO19" s="61">
        <f>IF('[1]Einstellung'!Y52&lt;&gt;"",IF(ISERROR(VLOOKUP(A19,R_GRP_14,2)),99,IF(VLOOKUP(A19,R_GRP_14,1)=A19,VLOOKUP(A19,R_GRP_14,2),99)),"")</f>
      </c>
      <c r="AP19" s="61">
        <f t="shared" si="2"/>
        <v>2</v>
      </c>
      <c r="AQ19" s="61">
        <f t="shared" si="3"/>
      </c>
      <c r="AU19" s="46">
        <f>IF(C19&lt;&gt;"",YEAR('[1]Wiegeliste'!$D$4)-F19,0)</f>
        <v>16</v>
      </c>
      <c r="AV19">
        <f t="shared" si="4"/>
        <v>0</v>
      </c>
      <c r="AZ19" s="62">
        <f t="shared" si="5"/>
        <v>280850013</v>
      </c>
      <c r="BA19">
        <f t="shared" si="6"/>
        <v>0</v>
      </c>
      <c r="BB19">
        <f t="shared" si="7"/>
        <v>99</v>
      </c>
      <c r="BC19">
        <f t="shared" si="8"/>
        <v>99013</v>
      </c>
      <c r="BD19">
        <f t="shared" si="9"/>
        <v>99013</v>
      </c>
      <c r="BE19">
        <f t="shared" si="10"/>
        <v>99</v>
      </c>
      <c r="BF19">
        <f t="shared" si="11"/>
        <v>13</v>
      </c>
      <c r="BH19">
        <f t="shared" si="12"/>
        <v>0</v>
      </c>
      <c r="BI19" t="e">
        <f t="shared" si="13"/>
        <v>#VALUE!</v>
      </c>
      <c r="BJ19" t="e">
        <f t="shared" si="14"/>
        <v>#VALUE!</v>
      </c>
      <c r="BK19" t="e">
        <f t="shared" si="15"/>
        <v>#VALUE!</v>
      </c>
      <c r="BL19" t="e">
        <f t="shared" si="16"/>
        <v>#VALUE!</v>
      </c>
      <c r="BM19" t="e">
        <f t="shared" si="17"/>
        <v>#VALUE!</v>
      </c>
      <c r="BN19" t="e">
        <f t="shared" si="18"/>
        <v>#VALUE!</v>
      </c>
      <c r="BQ19">
        <f t="shared" si="19"/>
        <v>280.85</v>
      </c>
      <c r="BR19">
        <f t="shared" si="20"/>
        <v>26</v>
      </c>
      <c r="BS19">
        <f>IF('[1]Einstellung'!L52="",0,1)</f>
        <v>0</v>
      </c>
      <c r="BT19">
        <f t="shared" si="21"/>
        <v>0</v>
      </c>
      <c r="BU19">
        <f t="shared" si="22"/>
        <v>0</v>
      </c>
      <c r="BV19">
        <f t="shared" si="23"/>
        <v>0</v>
      </c>
      <c r="BW19">
        <f t="shared" si="24"/>
        <v>0</v>
      </c>
      <c r="BX19">
        <f t="shared" si="128"/>
        <v>0</v>
      </c>
      <c r="BY19">
        <f t="shared" si="25"/>
        <v>99999</v>
      </c>
      <c r="BZ19">
        <f t="shared" si="26"/>
        <v>99999</v>
      </c>
      <c r="CA19">
        <f t="shared" si="27"/>
        <v>999</v>
      </c>
      <c r="CB19">
        <f t="shared" si="28"/>
        <v>99</v>
      </c>
      <c r="CD19">
        <f t="shared" si="29"/>
        <v>280.85</v>
      </c>
      <c r="CF19">
        <f>IF('[1]Einstellung'!M52="",0,1)</f>
        <v>1</v>
      </c>
      <c r="CG19">
        <f t="shared" si="30"/>
        <v>26280859223913</v>
      </c>
      <c r="CH19">
        <f t="shared" si="31"/>
        <v>0</v>
      </c>
      <c r="CI19">
        <f t="shared" si="32"/>
        <v>0</v>
      </c>
      <c r="CJ19">
        <f t="shared" si="33"/>
        <v>0</v>
      </c>
      <c r="CK19">
        <f t="shared" si="129"/>
        <v>0</v>
      </c>
      <c r="CL19">
        <f t="shared" si="34"/>
        <v>99999</v>
      </c>
      <c r="CM19">
        <f t="shared" si="35"/>
        <v>99999</v>
      </c>
      <c r="CN19">
        <f t="shared" si="36"/>
        <v>999</v>
      </c>
      <c r="CO19">
        <f t="shared" si="37"/>
        <v>99</v>
      </c>
      <c r="CQ19">
        <f t="shared" si="38"/>
        <v>0</v>
      </c>
      <c r="CS19">
        <f>IF('[1]Einstellung'!N52="",0,1)</f>
        <v>0</v>
      </c>
      <c r="CT19">
        <f t="shared" si="39"/>
        <v>0</v>
      </c>
      <c r="CU19">
        <f t="shared" si="40"/>
        <v>0</v>
      </c>
      <c r="CV19">
        <f t="shared" si="41"/>
        <v>0</v>
      </c>
      <c r="CW19">
        <f t="shared" si="42"/>
        <v>0</v>
      </c>
      <c r="CX19">
        <f t="shared" si="130"/>
        <v>0</v>
      </c>
      <c r="CY19">
        <f t="shared" si="43"/>
        <v>99999</v>
      </c>
      <c r="CZ19">
        <f t="shared" si="44"/>
        <v>99999</v>
      </c>
      <c r="DA19">
        <f t="shared" si="45"/>
        <v>999</v>
      </c>
      <c r="DB19">
        <f t="shared" si="46"/>
        <v>99</v>
      </c>
      <c r="DD19">
        <f t="shared" si="47"/>
        <v>0</v>
      </c>
      <c r="DF19">
        <f>IF('[1]Einstellung'!O52="",0,1)</f>
        <v>0</v>
      </c>
      <c r="DG19">
        <f t="shared" si="48"/>
        <v>0</v>
      </c>
      <c r="DH19">
        <f t="shared" si="49"/>
        <v>0</v>
      </c>
      <c r="DI19">
        <f t="shared" si="50"/>
        <v>0</v>
      </c>
      <c r="DJ19">
        <f t="shared" si="51"/>
        <v>0</v>
      </c>
      <c r="DK19">
        <f t="shared" si="131"/>
        <v>0</v>
      </c>
      <c r="DL19">
        <f t="shared" si="52"/>
        <v>99999</v>
      </c>
      <c r="DM19">
        <f t="shared" si="53"/>
        <v>99999</v>
      </c>
      <c r="DN19">
        <f t="shared" si="54"/>
        <v>999</v>
      </c>
      <c r="DO19">
        <f t="shared" si="55"/>
        <v>99</v>
      </c>
      <c r="DQ19">
        <f t="shared" si="56"/>
        <v>0</v>
      </c>
      <c r="DS19">
        <f>IF('[1]Einstellung'!P52="",0,1)</f>
        <v>0</v>
      </c>
      <c r="DT19">
        <f t="shared" si="57"/>
        <v>0</v>
      </c>
      <c r="DU19">
        <f t="shared" si="58"/>
        <v>0</v>
      </c>
      <c r="DV19">
        <f t="shared" si="59"/>
        <v>0</v>
      </c>
      <c r="DW19">
        <f t="shared" si="60"/>
        <v>0</v>
      </c>
      <c r="DX19">
        <f t="shared" si="132"/>
        <v>0</v>
      </c>
      <c r="DY19">
        <f t="shared" si="61"/>
        <v>99999</v>
      </c>
      <c r="DZ19">
        <f>SMALL(DY$7:DY$42,$A19)</f>
        <v>99999</v>
      </c>
      <c r="EA19">
        <f t="shared" si="62"/>
        <v>999</v>
      </c>
      <c r="EB19">
        <f t="shared" si="63"/>
        <v>99</v>
      </c>
      <c r="ED19">
        <f t="shared" si="64"/>
        <v>0</v>
      </c>
      <c r="EF19">
        <f>IF('[1]Einstellung'!Q52="",0,1)</f>
        <v>0</v>
      </c>
      <c r="EG19">
        <f t="shared" si="65"/>
        <v>0</v>
      </c>
      <c r="EH19">
        <f>LARGE(EG$7:EG$42,$A19)</f>
        <v>0</v>
      </c>
      <c r="EI19">
        <f t="shared" si="66"/>
        <v>0</v>
      </c>
      <c r="EJ19">
        <f t="shared" si="67"/>
        <v>0</v>
      </c>
      <c r="EK19">
        <f t="shared" si="133"/>
        <v>0</v>
      </c>
      <c r="EL19">
        <f t="shared" si="68"/>
        <v>99999</v>
      </c>
      <c r="EM19">
        <f>SMALL(EL$7:EL$42,$A19)</f>
        <v>99999</v>
      </c>
      <c r="EN19">
        <f t="shared" si="69"/>
        <v>999</v>
      </c>
      <c r="EO19">
        <f t="shared" si="70"/>
        <v>99</v>
      </c>
      <c r="EQ19">
        <f t="shared" si="71"/>
        <v>0</v>
      </c>
      <c r="ES19">
        <f>IF('[1]Einstellung'!R52="",0,1)</f>
        <v>0</v>
      </c>
      <c r="ET19">
        <f t="shared" si="72"/>
        <v>0</v>
      </c>
      <c r="EU19">
        <f>LARGE(ET$7:ET$42,$A19)</f>
        <v>0</v>
      </c>
      <c r="EV19">
        <f t="shared" si="73"/>
        <v>0</v>
      </c>
      <c r="EW19">
        <f t="shared" si="74"/>
        <v>0</v>
      </c>
      <c r="EX19">
        <f t="shared" si="134"/>
        <v>0</v>
      </c>
      <c r="EY19">
        <f t="shared" si="75"/>
        <v>99999</v>
      </c>
      <c r="EZ19">
        <f>SMALL(EY$7:EY$42,$A19)</f>
        <v>99999</v>
      </c>
      <c r="FA19">
        <f t="shared" si="76"/>
        <v>999</v>
      </c>
      <c r="FB19">
        <f t="shared" si="77"/>
        <v>99</v>
      </c>
      <c r="FD19">
        <f t="shared" si="78"/>
        <v>0</v>
      </c>
      <c r="FF19">
        <f>IF('[1]Einstellung'!S52="",0,1)</f>
        <v>0</v>
      </c>
      <c r="FG19">
        <f t="shared" si="79"/>
        <v>0</v>
      </c>
      <c r="FH19">
        <f>LARGE(FG$7:FG$42,$A19)</f>
        <v>0</v>
      </c>
      <c r="FI19">
        <f t="shared" si="80"/>
        <v>0</v>
      </c>
      <c r="FJ19">
        <f t="shared" si="81"/>
        <v>0</v>
      </c>
      <c r="FK19">
        <f t="shared" si="135"/>
        <v>0</v>
      </c>
      <c r="FL19">
        <f t="shared" si="82"/>
        <v>99999</v>
      </c>
      <c r="FM19" s="14">
        <f>SMALL(FL$7:FL$42,$A19)</f>
        <v>99999</v>
      </c>
      <c r="FN19">
        <f t="shared" si="83"/>
        <v>999</v>
      </c>
      <c r="FO19">
        <f t="shared" si="84"/>
        <v>99</v>
      </c>
      <c r="FQ19">
        <f t="shared" si="85"/>
        <v>0</v>
      </c>
      <c r="FS19">
        <f>IF('[1]Einstellung'!T52="",0,1)</f>
        <v>0</v>
      </c>
      <c r="FT19">
        <f t="shared" si="86"/>
        <v>0</v>
      </c>
      <c r="FU19">
        <f>LARGE(FT$7:FT$42,$A19)</f>
        <v>0</v>
      </c>
      <c r="FV19">
        <f t="shared" si="87"/>
        <v>0</v>
      </c>
      <c r="FW19">
        <f t="shared" si="88"/>
        <v>0</v>
      </c>
      <c r="FX19">
        <f t="shared" si="136"/>
        <v>0</v>
      </c>
      <c r="FY19">
        <f t="shared" si="89"/>
        <v>99999</v>
      </c>
      <c r="FZ19">
        <f>SMALL(FY$7:FY$42,$A19)</f>
        <v>99999</v>
      </c>
      <c r="GA19">
        <f t="shared" si="90"/>
        <v>999</v>
      </c>
      <c r="GB19">
        <f t="shared" si="91"/>
        <v>99</v>
      </c>
      <c r="GD19">
        <f t="shared" si="92"/>
        <v>0</v>
      </c>
      <c r="GF19">
        <f>IF('[1]Einstellung'!U52="",0,1)</f>
        <v>0</v>
      </c>
      <c r="GG19">
        <f t="shared" si="93"/>
        <v>0</v>
      </c>
      <c r="GH19">
        <f>LARGE(GG$7:GG$42,$A19)</f>
        <v>0</v>
      </c>
      <c r="GI19">
        <f t="shared" si="94"/>
        <v>0</v>
      </c>
      <c r="GJ19">
        <f t="shared" si="95"/>
        <v>0</v>
      </c>
      <c r="GK19">
        <f t="shared" si="137"/>
        <v>0</v>
      </c>
      <c r="GL19">
        <f t="shared" si="96"/>
        <v>99999</v>
      </c>
      <c r="GM19">
        <f>SMALL(GL$7:GL$42,$A19)</f>
        <v>99999</v>
      </c>
      <c r="GN19">
        <f t="shared" si="97"/>
        <v>999</v>
      </c>
      <c r="GO19">
        <f t="shared" si="98"/>
        <v>99</v>
      </c>
      <c r="GQ19">
        <f t="shared" si="99"/>
        <v>0</v>
      </c>
      <c r="GS19">
        <f>IF('[1]Einstellung'!V52="",0,1)</f>
        <v>0</v>
      </c>
      <c r="GT19">
        <f t="shared" si="100"/>
        <v>0</v>
      </c>
      <c r="GU19">
        <f>LARGE(GT$7:GT$42,$A19)</f>
        <v>0</v>
      </c>
      <c r="GV19">
        <f t="shared" si="101"/>
        <v>0</v>
      </c>
      <c r="GW19">
        <f t="shared" si="102"/>
        <v>0</v>
      </c>
      <c r="GX19">
        <f t="shared" si="138"/>
        <v>0</v>
      </c>
      <c r="GY19">
        <f t="shared" si="103"/>
        <v>99999</v>
      </c>
      <c r="GZ19">
        <f>SMALL(GY$7:GY$42,$A19)</f>
        <v>99999</v>
      </c>
      <c r="HA19">
        <f t="shared" si="104"/>
        <v>999</v>
      </c>
      <c r="HB19">
        <f t="shared" si="105"/>
        <v>99</v>
      </c>
      <c r="HD19">
        <f t="shared" si="106"/>
        <v>0</v>
      </c>
      <c r="HF19">
        <f>IF('[1]Einstellung'!W52="",0,1)</f>
        <v>0</v>
      </c>
      <c r="HG19">
        <f t="shared" si="107"/>
        <v>0</v>
      </c>
      <c r="HH19">
        <f>LARGE(HG$7:HG$42,$A19)</f>
        <v>0</v>
      </c>
      <c r="HI19">
        <f t="shared" si="108"/>
        <v>0</v>
      </c>
      <c r="HJ19">
        <f t="shared" si="109"/>
        <v>0</v>
      </c>
      <c r="HK19">
        <f t="shared" si="139"/>
        <v>0</v>
      </c>
      <c r="HL19">
        <f t="shared" si="110"/>
        <v>99999</v>
      </c>
      <c r="HM19">
        <f>SMALL(HL$7:HL$42,$A19)</f>
        <v>99999</v>
      </c>
      <c r="HN19">
        <f t="shared" si="111"/>
        <v>999</v>
      </c>
      <c r="HO19">
        <f t="shared" si="112"/>
        <v>99</v>
      </c>
      <c r="HQ19">
        <f t="shared" si="113"/>
        <v>0</v>
      </c>
      <c r="HS19">
        <f>IF('[1]Einstellung'!X52="",0,1)</f>
        <v>0</v>
      </c>
      <c r="HT19">
        <f t="shared" si="114"/>
        <v>0</v>
      </c>
      <c r="HU19">
        <f>LARGE(HT$7:HT$42,$A19)</f>
        <v>0</v>
      </c>
      <c r="HV19">
        <f t="shared" si="115"/>
        <v>0</v>
      </c>
      <c r="HW19">
        <f t="shared" si="116"/>
        <v>0</v>
      </c>
      <c r="HX19">
        <f t="shared" si="140"/>
        <v>0</v>
      </c>
      <c r="HY19">
        <f t="shared" si="117"/>
        <v>99999</v>
      </c>
      <c r="HZ19">
        <f>SMALL(HY$7:HY$42,$A19)</f>
        <v>99999</v>
      </c>
      <c r="IA19">
        <f t="shared" si="118"/>
        <v>999</v>
      </c>
      <c r="IB19">
        <f t="shared" si="119"/>
        <v>99</v>
      </c>
      <c r="ID19">
        <f t="shared" si="120"/>
        <v>0</v>
      </c>
      <c r="IF19">
        <f>IF('[1]Einstellung'!Y52="",0,1)</f>
        <v>0</v>
      </c>
      <c r="IG19">
        <f t="shared" si="121"/>
        <v>0</v>
      </c>
      <c r="IH19">
        <f>LARGE(IG$7:IG$42,$A19)</f>
        <v>0</v>
      </c>
      <c r="II19">
        <f t="shared" si="122"/>
        <v>0</v>
      </c>
      <c r="IJ19">
        <f t="shared" si="123"/>
        <v>0</v>
      </c>
      <c r="IK19">
        <f t="shared" si="141"/>
        <v>0</v>
      </c>
      <c r="IL19">
        <f t="shared" si="124"/>
        <v>99999</v>
      </c>
      <c r="IM19">
        <f>SMALL(IL$7:IL$42,$A19)</f>
        <v>99999</v>
      </c>
      <c r="IN19">
        <f t="shared" si="125"/>
        <v>999</v>
      </c>
      <c r="IO19">
        <f t="shared" si="126"/>
        <v>99</v>
      </c>
      <c r="IT19">
        <f>IF('[1]Wettkampf'!BK18&lt;&gt;"",VLOOKUP('[1]Wettkampf'!BK18,Athl01,11),"")</f>
        <v>4823</v>
      </c>
      <c r="IU19" t="str">
        <f>IF('[1]Wettkampf'!BK18&lt;&gt;"",VLOOKUP('[1]Wettkampf'!BK18,Athl01,10),"")</f>
        <v>M422</v>
      </c>
      <c r="IV19">
        <f t="shared" si="127"/>
        <v>4823</v>
      </c>
    </row>
    <row r="20" spans="1:256" ht="13.5" customHeight="1">
      <c r="A20" s="47">
        <v>14</v>
      </c>
      <c r="B20" s="47">
        <f>IF('[1]Einstellung'!B53&lt;&gt;"",'[1]Einstellung'!B53,"")</f>
      </c>
      <c r="C20" s="63">
        <f>'[1]Einstellung'!D53</f>
      </c>
      <c r="D20" s="64">
        <f>'[1]Einstellung'!D53</f>
      </c>
      <c r="E20" s="50">
        <f>IF('[1]Einstellung'!$S$28="N",IF('[1]Wettkampf'!BK19&lt;&gt;"",VLOOKUP('[1]Wettkampf'!BK19,Athl01,13),""),IF('[1]Wettkampf'!BK19&lt;&gt;"",VLOOKUP('[1]Wettkampf'!BK19,Athl01,'[1]Einstellung'!$I$2),""))</f>
      </c>
      <c r="F20" s="51">
        <f>IF('[1]Wettkampf'!BK19&lt;&gt;"",YEAR(VLOOKUP('[1]Wettkampf'!BK19,Athl01,4)),"")</f>
      </c>
      <c r="G20" s="47">
        <f t="shared" si="0"/>
      </c>
      <c r="H20" s="52">
        <f>IF('[1]Wettkampf'!K19="","",'[1]Wettkampf'!K19)</f>
      </c>
      <c r="I20" s="53">
        <f>IF('[1]Wettkampf'!P19=0,"",'[1]Wettkampf'!P19)</f>
      </c>
      <c r="J20" s="54">
        <f>IF('[1]Wettkampf'!Q19="+","",IF('[1]Wettkampf'!Q19="-","x",""))</f>
      </c>
      <c r="K20" s="55">
        <f>IF('[1]Wettkampf'!R19=0,"",'[1]Wettkampf'!R19)</f>
      </c>
      <c r="L20" s="54">
        <f>IF('[1]Wettkampf'!S19="+","",IF('[1]Wettkampf'!S19="-","x",""))</f>
      </c>
      <c r="M20" s="55">
        <f>IF('[1]Wettkampf'!T19=0,"",'[1]Wettkampf'!T19)</f>
      </c>
      <c r="N20" s="54">
        <f>IF('[1]Wettkampf'!U19="+","",IF('[1]Wettkampf'!U19="-","x",""))</f>
      </c>
      <c r="O20" s="56">
        <f>IF('[1]Wettkampf'!L19&lt;&gt;"",'[1]Wettkampf'!BA19,"")</f>
      </c>
      <c r="P20" s="57" t="s">
        <v>20</v>
      </c>
      <c r="Q20" s="53">
        <f>IF('[1]Wettkampf'!W19=0,"",'[1]Wettkampf'!W19)</f>
      </c>
      <c r="R20" s="54">
        <f>IF('[1]Wettkampf'!X19="+","",IF('[1]Wettkampf'!X19="-","x",""))</f>
      </c>
      <c r="S20" s="55">
        <f>IF('[1]Wettkampf'!Y19=0,"",'[1]Wettkampf'!Y19)</f>
      </c>
      <c r="T20" s="54">
        <f>IF('[1]Wettkampf'!Z19="+","",IF('[1]Wettkampf'!Z19="-","x",""))</f>
      </c>
      <c r="U20" s="55">
        <f>IF('[1]Wettkampf'!AA19=0,"",'[1]Wettkampf'!AA19)</f>
      </c>
      <c r="V20" s="54">
        <f>IF('[1]Wettkampf'!AB19="+","",IF('[1]Wettkampf'!AB19="-","x",""))</f>
      </c>
      <c r="W20" s="56">
        <f>IF('[1]Wettkampf'!L19&lt;&gt;"",'[1]Wettkampf'!BE19,"")</f>
      </c>
      <c r="X20" s="57" t="s">
        <v>20</v>
      </c>
      <c r="Y20" s="58">
        <f>IF('[1]Wettkampf'!L19&lt;&gt;"",IF($AU$1="J",O20+W20,IF($AU$1="R",IF(O20=0,0,O20+W20),IF(AU$1="S",IF(W20=0,0,O20+W20),IF(O20=0,0,IF(W20=0,0,O20+W20))))),"")</f>
      </c>
      <c r="Z20" s="59">
        <f>IF('[1]Wettkampf'!L19&lt;&gt;"",ROUND('[1]Wettkampf'!BR19*Y20,2),"")</f>
      </c>
      <c r="AA20" s="60">
        <f t="shared" si="1"/>
      </c>
      <c r="AB20" s="61">
        <f>IF('[1]Einstellung'!L53&lt;&gt;"",IF(ISERROR(VLOOKUP(A20,R_GRP_01,2,FALSE)),99,IF(VLOOKUP(A20,R_GRP_01,1,FALSE)=A20,VLOOKUP(A20,R_GRP_01,2,FALSE),99)),"")</f>
      </c>
      <c r="AC20" s="61">
        <f>IF('[1]Einstellung'!M53&lt;&gt;"",IF(ISERROR(VLOOKUP(A20,R_GRP_02,2)),99,IF(VLOOKUP(A20,R_GRP_02,1)=A20,VLOOKUP(A20,R_GRP_02,2),99)),"")</f>
      </c>
      <c r="AD20" s="61">
        <f>IF('[1]Einstellung'!N53&lt;&gt;"",IF(ISERROR(VLOOKUP(A20,R_GRP_03,2)),99,IF(VLOOKUP(A20,R_GRP_03,1)=A20,VLOOKUP(A20,R_GRP_03,2),99)),"")</f>
      </c>
      <c r="AE20" s="61">
        <f>IF('[1]Einstellung'!O53&lt;&gt;"",IF(ISERROR(VLOOKUP(A20,R_GRP_04,2)),99,IF(VLOOKUP(A20,R_GRP_04,1)=A20,VLOOKUP(A20,R_GRP_04,2),99)),"")</f>
      </c>
      <c r="AF20" s="61">
        <f>IF('[1]Einstellung'!P53&lt;&gt;"",IF(ISERROR(VLOOKUP(A20,R_GRP_05,2)),99,IF(VLOOKUP(A20,R_GRP_05,1)=A20,VLOOKUP(A20,R_GRP_05,2),99)),"")</f>
      </c>
      <c r="AG20" s="61">
        <f>IF('[1]Einstellung'!Q53&lt;&gt;"",IF(ISERROR(VLOOKUP(A20,R_GRP_06,2)),99,IF(VLOOKUP(A20,R_GRP_06,1)=A20,VLOOKUP(A20,R_GRP_06,2),99)),"")</f>
      </c>
      <c r="AH20" s="61">
        <f>IF('[1]Einstellung'!R53&lt;&gt;"",IF(ISERROR(VLOOKUP(A20,R_GRP_07,2)),99,IF(VLOOKUP(A20,R_GRP_07,1)=A20,VLOOKUP(A20,R_GRP_07,2),99)),"")</f>
      </c>
      <c r="AI20" s="61">
        <f>IF('[1]Einstellung'!S53&lt;&gt;"",IF(ISERROR(VLOOKUP(A20,R_GRP_08,2)),99,IF(VLOOKUP(A20,R_GRP_08,1)=A20,VLOOKUP(A20,R_GRP_08,2),99)),"")</f>
      </c>
      <c r="AJ20" s="61">
        <f>IF('[1]Einstellung'!T53&lt;&gt;"",IF(ISERROR(VLOOKUP(A20,R_GRP_09,2)),99,IF(VLOOKUP(A20,R_GRP_09,1)=A20,VLOOKUP(A20,R_GRP_09,2),99)),"")</f>
      </c>
      <c r="AK20" s="61">
        <f>IF('[1]Einstellung'!U53&lt;&gt;"",IF(ISERROR(VLOOKUP(A20,R_GRP_10,2)),99,IF(VLOOKUP(A20,R_GRP_10,1)=A20,VLOOKUP(A20,R_GRP_10,2),99)),"")</f>
      </c>
      <c r="AL20" s="61">
        <f>IF('[1]Einstellung'!V53&lt;&gt;"",IF(ISERROR(VLOOKUP(A20,R_GRP_11,2)),99,IF(VLOOKUP(A20,R_GRP_11,1)=A20,VLOOKUP(A20,R_GRP_11,2),99)),"")</f>
      </c>
      <c r="AM20" s="61">
        <f>IF('[1]Einstellung'!W53&lt;&gt;"",IF(ISERROR(VLOOKUP(A20,R_GRP_12,2)),99,IF(VLOOKUP(A20,R_GRP_12,1)=A20,VLOOKUP(A20,R_GRP_12,2),99)),"")</f>
      </c>
      <c r="AN20" s="61">
        <f>IF('[1]Einstellung'!X53&lt;&gt;"",IF(ISERROR(VLOOKUP(A20,R_GRP_13,2)),99,IF(VLOOKUP(A20,R_GRP_13,1)=A20,VLOOKUP(A20,R_GRP_13,2),99)),"")</f>
      </c>
      <c r="AO20" s="61">
        <f>IF('[1]Einstellung'!Y53&lt;&gt;"",IF(ISERROR(VLOOKUP(A20,R_GRP_14,2)),99,IF(VLOOKUP(A20,R_GRP_14,1)=A20,VLOOKUP(A20,R_GRP_14,2),99)),"")</f>
      </c>
      <c r="AP20" s="61">
        <f t="shared" si="2"/>
      </c>
      <c r="AQ20" s="61">
        <f t="shared" si="3"/>
      </c>
      <c r="AU20" s="46">
        <f>IF(C20&lt;&gt;"",YEAR('[1]Wiegeliste'!$D$4)-F20,0)</f>
        <v>0</v>
      </c>
      <c r="AV20">
        <f t="shared" si="4"/>
        <v>0</v>
      </c>
      <c r="AZ20" s="62">
        <f t="shared" si="5"/>
        <v>0</v>
      </c>
      <c r="BA20">
        <f t="shared" si="6"/>
        <v>0</v>
      </c>
      <c r="BB20">
        <f t="shared" si="7"/>
        <v>99</v>
      </c>
      <c r="BC20">
        <f t="shared" si="8"/>
        <v>99014</v>
      </c>
      <c r="BD20">
        <f t="shared" si="9"/>
        <v>99014</v>
      </c>
      <c r="BE20">
        <f t="shared" si="10"/>
        <v>99</v>
      </c>
      <c r="BF20">
        <f t="shared" si="11"/>
        <v>14</v>
      </c>
      <c r="BH20">
        <f t="shared" si="12"/>
        <v>0</v>
      </c>
      <c r="BI20" t="e">
        <f t="shared" si="13"/>
        <v>#VALUE!</v>
      </c>
      <c r="BJ20" t="e">
        <f t="shared" si="14"/>
        <v>#VALUE!</v>
      </c>
      <c r="BK20" t="e">
        <f t="shared" si="15"/>
        <v>#VALUE!</v>
      </c>
      <c r="BL20" t="e">
        <f t="shared" si="16"/>
        <v>#VALUE!</v>
      </c>
      <c r="BM20" t="e">
        <f t="shared" si="17"/>
        <v>#VALUE!</v>
      </c>
      <c r="BN20" t="e">
        <f t="shared" si="18"/>
        <v>#VALUE!</v>
      </c>
      <c r="BQ20">
        <f t="shared" si="19"/>
      </c>
      <c r="BR20">
        <f t="shared" si="20"/>
        <v>0</v>
      </c>
      <c r="BS20">
        <f>IF('[1]Einstellung'!L53="",0,1)</f>
        <v>0</v>
      </c>
      <c r="BT20">
        <f t="shared" si="21"/>
        <v>0</v>
      </c>
      <c r="BU20">
        <f t="shared" si="22"/>
        <v>0</v>
      </c>
      <c r="BV20">
        <f t="shared" si="23"/>
        <v>0</v>
      </c>
      <c r="BW20">
        <f t="shared" si="24"/>
        <v>0</v>
      </c>
      <c r="BX20">
        <f t="shared" si="128"/>
        <v>0</v>
      </c>
      <c r="BY20">
        <f t="shared" si="25"/>
        <v>99999</v>
      </c>
      <c r="BZ20">
        <f t="shared" si="26"/>
        <v>99999</v>
      </c>
      <c r="CA20">
        <f t="shared" si="27"/>
        <v>999</v>
      </c>
      <c r="CB20">
        <f t="shared" si="28"/>
        <v>99</v>
      </c>
      <c r="CD20">
        <f t="shared" si="29"/>
      </c>
      <c r="CF20">
        <f>IF('[1]Einstellung'!M53="",0,1)</f>
        <v>0</v>
      </c>
      <c r="CG20">
        <f t="shared" si="30"/>
        <v>0</v>
      </c>
      <c r="CH20">
        <f t="shared" si="31"/>
        <v>0</v>
      </c>
      <c r="CI20">
        <f t="shared" si="32"/>
        <v>0</v>
      </c>
      <c r="CJ20">
        <f t="shared" si="33"/>
        <v>0</v>
      </c>
      <c r="CK20">
        <f t="shared" si="129"/>
        <v>0</v>
      </c>
      <c r="CL20">
        <f t="shared" si="34"/>
        <v>99999</v>
      </c>
      <c r="CM20">
        <f t="shared" si="35"/>
        <v>99999</v>
      </c>
      <c r="CN20">
        <f t="shared" si="36"/>
        <v>999</v>
      </c>
      <c r="CO20">
        <f t="shared" si="37"/>
        <v>99</v>
      </c>
      <c r="CQ20">
        <f t="shared" si="38"/>
        <v>0</v>
      </c>
      <c r="CS20">
        <f>IF('[1]Einstellung'!N53="",0,1)</f>
        <v>0</v>
      </c>
      <c r="CT20">
        <f t="shared" si="39"/>
        <v>0</v>
      </c>
      <c r="CU20">
        <f t="shared" si="40"/>
        <v>0</v>
      </c>
      <c r="CV20">
        <f t="shared" si="41"/>
        <v>0</v>
      </c>
      <c r="CW20">
        <f t="shared" si="42"/>
        <v>0</v>
      </c>
      <c r="CX20">
        <f t="shared" si="130"/>
        <v>0</v>
      </c>
      <c r="CY20">
        <f t="shared" si="43"/>
        <v>99999</v>
      </c>
      <c r="CZ20">
        <f t="shared" si="44"/>
        <v>99999</v>
      </c>
      <c r="DA20">
        <f t="shared" si="45"/>
        <v>999</v>
      </c>
      <c r="DB20">
        <f t="shared" si="46"/>
        <v>99</v>
      </c>
      <c r="DD20">
        <f t="shared" si="47"/>
        <v>0</v>
      </c>
      <c r="DF20">
        <f>IF('[1]Einstellung'!O53="",0,1)</f>
        <v>0</v>
      </c>
      <c r="DG20">
        <f t="shared" si="48"/>
        <v>0</v>
      </c>
      <c r="DH20">
        <f t="shared" si="49"/>
        <v>0</v>
      </c>
      <c r="DI20">
        <f t="shared" si="50"/>
        <v>0</v>
      </c>
      <c r="DJ20">
        <f t="shared" si="51"/>
        <v>0</v>
      </c>
      <c r="DK20">
        <f t="shared" si="131"/>
        <v>0</v>
      </c>
      <c r="DL20">
        <f t="shared" si="52"/>
        <v>99999</v>
      </c>
      <c r="DM20">
        <f t="shared" si="53"/>
        <v>99999</v>
      </c>
      <c r="DN20">
        <f t="shared" si="54"/>
        <v>999</v>
      </c>
      <c r="DO20">
        <f t="shared" si="55"/>
        <v>99</v>
      </c>
      <c r="DQ20">
        <f t="shared" si="56"/>
        <v>0</v>
      </c>
      <c r="DS20">
        <f>IF('[1]Einstellung'!P53="",0,1)</f>
        <v>0</v>
      </c>
      <c r="DT20">
        <f t="shared" si="57"/>
        <v>0</v>
      </c>
      <c r="DU20">
        <f t="shared" si="58"/>
        <v>0</v>
      </c>
      <c r="DV20">
        <f t="shared" si="59"/>
        <v>0</v>
      </c>
      <c r="DW20">
        <f t="shared" si="60"/>
        <v>0</v>
      </c>
      <c r="DX20">
        <f t="shared" si="132"/>
        <v>0</v>
      </c>
      <c r="DY20">
        <f t="shared" si="61"/>
        <v>99999</v>
      </c>
      <c r="DZ20">
        <f>SMALL(DY$7:DY$42,$A20)</f>
        <v>99999</v>
      </c>
      <c r="EA20">
        <f t="shared" si="62"/>
        <v>999</v>
      </c>
      <c r="EB20">
        <f t="shared" si="63"/>
        <v>99</v>
      </c>
      <c r="ED20">
        <f t="shared" si="64"/>
        <v>0</v>
      </c>
      <c r="EF20">
        <f>IF('[1]Einstellung'!Q53="",0,1)</f>
        <v>0</v>
      </c>
      <c r="EG20">
        <f t="shared" si="65"/>
        <v>0</v>
      </c>
      <c r="EH20">
        <f>LARGE(EG$7:EG$42,$A20)</f>
        <v>0</v>
      </c>
      <c r="EI20">
        <f t="shared" si="66"/>
        <v>0</v>
      </c>
      <c r="EJ20">
        <f t="shared" si="67"/>
        <v>0</v>
      </c>
      <c r="EK20">
        <f t="shared" si="133"/>
        <v>0</v>
      </c>
      <c r="EL20">
        <f t="shared" si="68"/>
        <v>99999</v>
      </c>
      <c r="EM20">
        <f>SMALL(EL$7:EL$42,$A20)</f>
        <v>99999</v>
      </c>
      <c r="EN20">
        <f t="shared" si="69"/>
        <v>999</v>
      </c>
      <c r="EO20">
        <f t="shared" si="70"/>
        <v>99</v>
      </c>
      <c r="EQ20">
        <f t="shared" si="71"/>
        <v>0</v>
      </c>
      <c r="ES20">
        <f>IF('[1]Einstellung'!R53="",0,1)</f>
        <v>0</v>
      </c>
      <c r="ET20">
        <f t="shared" si="72"/>
        <v>0</v>
      </c>
      <c r="EU20">
        <f>LARGE(ET$7:ET$42,$A20)</f>
        <v>0</v>
      </c>
      <c r="EV20">
        <f t="shared" si="73"/>
        <v>0</v>
      </c>
      <c r="EW20">
        <f t="shared" si="74"/>
        <v>0</v>
      </c>
      <c r="EX20">
        <f t="shared" si="134"/>
        <v>0</v>
      </c>
      <c r="EY20">
        <f t="shared" si="75"/>
        <v>99999</v>
      </c>
      <c r="EZ20">
        <f>SMALL(EY$7:EY$42,$A20)</f>
        <v>99999</v>
      </c>
      <c r="FA20">
        <f t="shared" si="76"/>
        <v>999</v>
      </c>
      <c r="FB20">
        <f t="shared" si="77"/>
        <v>99</v>
      </c>
      <c r="FD20">
        <f t="shared" si="78"/>
        <v>0</v>
      </c>
      <c r="FF20">
        <f>IF('[1]Einstellung'!S53="",0,1)</f>
        <v>0</v>
      </c>
      <c r="FG20">
        <f t="shared" si="79"/>
        <v>0</v>
      </c>
      <c r="FH20">
        <f>LARGE(FG$7:FG$42,$A20)</f>
        <v>0</v>
      </c>
      <c r="FI20">
        <f t="shared" si="80"/>
        <v>0</v>
      </c>
      <c r="FJ20">
        <f t="shared" si="81"/>
        <v>0</v>
      </c>
      <c r="FK20">
        <f t="shared" si="135"/>
        <v>0</v>
      </c>
      <c r="FL20">
        <f t="shared" si="82"/>
        <v>99999</v>
      </c>
      <c r="FM20" s="14">
        <f>SMALL(FL$7:FL$42,$A20)</f>
        <v>99999</v>
      </c>
      <c r="FN20">
        <f t="shared" si="83"/>
        <v>999</v>
      </c>
      <c r="FO20">
        <f t="shared" si="84"/>
        <v>99</v>
      </c>
      <c r="FQ20">
        <f t="shared" si="85"/>
        <v>0</v>
      </c>
      <c r="FS20">
        <f>IF('[1]Einstellung'!T53="",0,1)</f>
        <v>0</v>
      </c>
      <c r="FT20">
        <f t="shared" si="86"/>
        <v>0</v>
      </c>
      <c r="FU20">
        <f>LARGE(FT$7:FT$42,$A20)</f>
        <v>0</v>
      </c>
      <c r="FV20">
        <f t="shared" si="87"/>
        <v>0</v>
      </c>
      <c r="FW20">
        <f t="shared" si="88"/>
        <v>0</v>
      </c>
      <c r="FX20">
        <f t="shared" si="136"/>
        <v>0</v>
      </c>
      <c r="FY20">
        <f t="shared" si="89"/>
        <v>99999</v>
      </c>
      <c r="FZ20">
        <f>SMALL(FY$7:FY$42,$A20)</f>
        <v>99999</v>
      </c>
      <c r="GA20">
        <f t="shared" si="90"/>
        <v>999</v>
      </c>
      <c r="GB20">
        <f t="shared" si="91"/>
        <v>99</v>
      </c>
      <c r="GD20">
        <f t="shared" si="92"/>
        <v>0</v>
      </c>
      <c r="GF20">
        <f>IF('[1]Einstellung'!U53="",0,1)</f>
        <v>0</v>
      </c>
      <c r="GG20">
        <f t="shared" si="93"/>
        <v>0</v>
      </c>
      <c r="GH20">
        <f>LARGE(GG$7:GG$42,$A20)</f>
        <v>0</v>
      </c>
      <c r="GI20">
        <f t="shared" si="94"/>
        <v>0</v>
      </c>
      <c r="GJ20">
        <f t="shared" si="95"/>
        <v>0</v>
      </c>
      <c r="GK20">
        <f t="shared" si="137"/>
        <v>0</v>
      </c>
      <c r="GL20">
        <f t="shared" si="96"/>
        <v>99999</v>
      </c>
      <c r="GM20">
        <f>SMALL(GL$7:GL$42,$A20)</f>
        <v>99999</v>
      </c>
      <c r="GN20">
        <f t="shared" si="97"/>
        <v>999</v>
      </c>
      <c r="GO20">
        <f t="shared" si="98"/>
        <v>99</v>
      </c>
      <c r="GQ20">
        <f t="shared" si="99"/>
        <v>0</v>
      </c>
      <c r="GS20">
        <f>IF('[1]Einstellung'!V53="",0,1)</f>
        <v>0</v>
      </c>
      <c r="GT20">
        <f t="shared" si="100"/>
        <v>0</v>
      </c>
      <c r="GU20">
        <f>LARGE(GT$7:GT$42,$A20)</f>
        <v>0</v>
      </c>
      <c r="GV20">
        <f t="shared" si="101"/>
        <v>0</v>
      </c>
      <c r="GW20">
        <f t="shared" si="102"/>
        <v>0</v>
      </c>
      <c r="GX20">
        <f t="shared" si="138"/>
        <v>0</v>
      </c>
      <c r="GY20">
        <f t="shared" si="103"/>
        <v>99999</v>
      </c>
      <c r="GZ20">
        <f>SMALL(GY$7:GY$42,$A20)</f>
        <v>99999</v>
      </c>
      <c r="HA20">
        <f t="shared" si="104"/>
        <v>999</v>
      </c>
      <c r="HB20">
        <f t="shared" si="105"/>
        <v>99</v>
      </c>
      <c r="HD20">
        <f t="shared" si="106"/>
        <v>0</v>
      </c>
      <c r="HF20">
        <f>IF('[1]Einstellung'!W53="",0,1)</f>
        <v>0</v>
      </c>
      <c r="HG20">
        <f t="shared" si="107"/>
        <v>0</v>
      </c>
      <c r="HH20">
        <f>LARGE(HG$7:HG$42,$A20)</f>
        <v>0</v>
      </c>
      <c r="HI20">
        <f t="shared" si="108"/>
        <v>0</v>
      </c>
      <c r="HJ20">
        <f t="shared" si="109"/>
        <v>0</v>
      </c>
      <c r="HK20">
        <f t="shared" si="139"/>
        <v>0</v>
      </c>
      <c r="HL20">
        <f t="shared" si="110"/>
        <v>99999</v>
      </c>
      <c r="HM20">
        <f>SMALL(HL$7:HL$42,$A20)</f>
        <v>99999</v>
      </c>
      <c r="HN20">
        <f t="shared" si="111"/>
        <v>999</v>
      </c>
      <c r="HO20">
        <f t="shared" si="112"/>
        <v>99</v>
      </c>
      <c r="HQ20">
        <f t="shared" si="113"/>
        <v>0</v>
      </c>
      <c r="HS20">
        <f>IF('[1]Einstellung'!X53="",0,1)</f>
        <v>0</v>
      </c>
      <c r="HT20">
        <f t="shared" si="114"/>
        <v>0</v>
      </c>
      <c r="HU20">
        <f>LARGE(HT$7:HT$42,$A20)</f>
        <v>0</v>
      </c>
      <c r="HV20">
        <f t="shared" si="115"/>
        <v>0</v>
      </c>
      <c r="HW20">
        <f t="shared" si="116"/>
        <v>0</v>
      </c>
      <c r="HX20">
        <f t="shared" si="140"/>
        <v>0</v>
      </c>
      <c r="HY20">
        <f t="shared" si="117"/>
        <v>99999</v>
      </c>
      <c r="HZ20">
        <f>SMALL(HY$7:HY$42,$A20)</f>
        <v>99999</v>
      </c>
      <c r="IA20">
        <f t="shared" si="118"/>
        <v>999</v>
      </c>
      <c r="IB20">
        <f t="shared" si="119"/>
        <v>99</v>
      </c>
      <c r="ID20">
        <f t="shared" si="120"/>
        <v>0</v>
      </c>
      <c r="IF20">
        <f>IF('[1]Einstellung'!Y53="",0,1)</f>
        <v>0</v>
      </c>
      <c r="IG20">
        <f t="shared" si="121"/>
        <v>0</v>
      </c>
      <c r="IH20">
        <f>LARGE(IG$7:IG$42,$A20)</f>
        <v>0</v>
      </c>
      <c r="II20">
        <f t="shared" si="122"/>
        <v>0</v>
      </c>
      <c r="IJ20">
        <f t="shared" si="123"/>
        <v>0</v>
      </c>
      <c r="IK20">
        <f t="shared" si="141"/>
        <v>0</v>
      </c>
      <c r="IL20">
        <f t="shared" si="124"/>
        <v>99999</v>
      </c>
      <c r="IM20">
        <f>SMALL(IL$7:IL$42,$A20)</f>
        <v>99999</v>
      </c>
      <c r="IN20">
        <f t="shared" si="125"/>
        <v>999</v>
      </c>
      <c r="IO20">
        <f t="shared" si="126"/>
        <v>99</v>
      </c>
      <c r="IT20">
        <f>IF('[1]Wettkampf'!BK19&lt;&gt;"",VLOOKUP('[1]Wettkampf'!BK19,Athl01,11),"")</f>
      </c>
      <c r="IU20">
        <f>IF('[1]Wettkampf'!BK19&lt;&gt;"",VLOOKUP('[1]Wettkampf'!BK19,Athl01,10),"")</f>
      </c>
      <c r="IV20">
        <f t="shared" si="127"/>
      </c>
    </row>
    <row r="21" spans="1:256" ht="13.5" customHeight="1">
      <c r="A21" s="47">
        <v>15</v>
      </c>
      <c r="B21" s="47">
        <f>IF('[1]Einstellung'!B54&lt;&gt;"",'[1]Einstellung'!B54,"")</f>
      </c>
      <c r="C21" s="63">
        <f>'[1]Einstellung'!D54</f>
      </c>
      <c r="D21" s="64">
        <f>'[1]Einstellung'!D54</f>
      </c>
      <c r="E21" s="50">
        <f>IF('[1]Einstellung'!$S$28="N",IF('[1]Wettkampf'!BK20&lt;&gt;"",VLOOKUP('[1]Wettkampf'!BK20,Athl01,13),""),IF('[1]Wettkampf'!BK20&lt;&gt;"",VLOOKUP('[1]Wettkampf'!BK20,Athl01,'[1]Einstellung'!$I$2),""))</f>
      </c>
      <c r="F21" s="51">
        <f>IF('[1]Wettkampf'!BK20&lt;&gt;"",YEAR(VLOOKUP('[1]Wettkampf'!BK20,Athl01,4)),"")</f>
      </c>
      <c r="G21" s="47">
        <f t="shared" si="0"/>
      </c>
      <c r="H21" s="52">
        <f>IF('[1]Wettkampf'!K20="","",'[1]Wettkampf'!K20)</f>
      </c>
      <c r="I21" s="53">
        <f>IF('[1]Wettkampf'!P20=0,"",'[1]Wettkampf'!P20)</f>
      </c>
      <c r="J21" s="54">
        <f>IF('[1]Wettkampf'!Q20="+","",IF('[1]Wettkampf'!Q20="-","x",""))</f>
      </c>
      <c r="K21" s="55">
        <f>IF('[1]Wettkampf'!R20=0,"",'[1]Wettkampf'!R20)</f>
      </c>
      <c r="L21" s="54">
        <f>IF('[1]Wettkampf'!S20="+","",IF('[1]Wettkampf'!S20="-","x",""))</f>
      </c>
      <c r="M21" s="55">
        <f>IF('[1]Wettkampf'!T20=0,"",'[1]Wettkampf'!T20)</f>
      </c>
      <c r="N21" s="54">
        <f>IF('[1]Wettkampf'!U20="+","",IF('[1]Wettkampf'!U20="-","x",""))</f>
      </c>
      <c r="O21" s="56">
        <f>IF('[1]Wettkampf'!L20&lt;&gt;"",'[1]Wettkampf'!BA20,"")</f>
      </c>
      <c r="P21" s="57" t="s">
        <v>20</v>
      </c>
      <c r="Q21" s="53">
        <f>IF('[1]Wettkampf'!W20=0,"",'[1]Wettkampf'!W20)</f>
      </c>
      <c r="R21" s="54">
        <f>IF('[1]Wettkampf'!X20="+","",IF('[1]Wettkampf'!X20="-","x",""))</f>
      </c>
      <c r="S21" s="55">
        <f>IF('[1]Wettkampf'!Y20=0,"",'[1]Wettkampf'!Y20)</f>
      </c>
      <c r="T21" s="54">
        <f>IF('[1]Wettkampf'!Z20="+","",IF('[1]Wettkampf'!Z20="-","x",""))</f>
      </c>
      <c r="U21" s="55">
        <f>IF('[1]Wettkampf'!AA20=0,"",'[1]Wettkampf'!AA20)</f>
      </c>
      <c r="V21" s="54">
        <f>IF('[1]Wettkampf'!AB20="+","",IF('[1]Wettkampf'!AB20="-","x",""))</f>
      </c>
      <c r="W21" s="56">
        <f>IF('[1]Wettkampf'!L20&lt;&gt;"",'[1]Wettkampf'!BE20,"")</f>
      </c>
      <c r="X21" s="57" t="s">
        <v>20</v>
      </c>
      <c r="Y21" s="58">
        <f>IF('[1]Wettkampf'!L20&lt;&gt;"",IF($AU$1="J",O21+W21,IF($AU$1="R",IF(O21=0,0,O21+W21),IF(AU$1="S",IF(W21=0,0,O21+W21),IF(O21=0,0,IF(W21=0,0,O21+W21))))),"")</f>
      </c>
      <c r="Z21" s="59">
        <f>IF('[1]Wettkampf'!L20&lt;&gt;"",ROUND('[1]Wettkampf'!BR20*Y21,2),"")</f>
      </c>
      <c r="AA21" s="60">
        <f t="shared" si="1"/>
      </c>
      <c r="AB21" s="61">
        <f>IF('[1]Einstellung'!L54&lt;&gt;"",IF(ISERROR(VLOOKUP(A21,R_GRP_01,2,FALSE)),99,IF(VLOOKUP(A21,R_GRP_01,1,FALSE)=A21,VLOOKUP(A21,R_GRP_01,2,FALSE),99)),"")</f>
      </c>
      <c r="AC21" s="61">
        <f>IF('[1]Einstellung'!M54&lt;&gt;"",IF(ISERROR(VLOOKUP(A21,R_GRP_02,2)),99,IF(VLOOKUP(A21,R_GRP_02,1)=A21,VLOOKUP(A21,R_GRP_02,2),99)),"")</f>
      </c>
      <c r="AD21" s="61">
        <f>IF('[1]Einstellung'!N54&lt;&gt;"",IF(ISERROR(VLOOKUP(A21,R_GRP_03,2)),99,IF(VLOOKUP(A21,R_GRP_03,1)=A21,VLOOKUP(A21,R_GRP_03,2),99)),"")</f>
      </c>
      <c r="AE21" s="61">
        <f>IF('[1]Einstellung'!O54&lt;&gt;"",IF(ISERROR(VLOOKUP(A21,R_GRP_04,2)),99,IF(VLOOKUP(A21,R_GRP_04,1)=A21,VLOOKUP(A21,R_GRP_04,2),99)),"")</f>
      </c>
      <c r="AF21" s="61">
        <f>IF('[1]Einstellung'!P54&lt;&gt;"",IF(ISERROR(VLOOKUP(A21,R_GRP_05,2)),99,IF(VLOOKUP(A21,R_GRP_05,1)=A21,VLOOKUP(A21,R_GRP_05,2),99)),"")</f>
      </c>
      <c r="AG21" s="61">
        <f>IF('[1]Einstellung'!Q54&lt;&gt;"",IF(ISERROR(VLOOKUP(A21,R_GRP_06,2)),99,IF(VLOOKUP(A21,R_GRP_06,1)=A21,VLOOKUP(A21,R_GRP_06,2),99)),"")</f>
      </c>
      <c r="AH21" s="61">
        <f>IF('[1]Einstellung'!R54&lt;&gt;"",IF(ISERROR(VLOOKUP(A21,R_GRP_07,2)),99,IF(VLOOKUP(A21,R_GRP_07,1)=A21,VLOOKUP(A21,R_GRP_07,2),99)),"")</f>
      </c>
      <c r="AI21" s="61">
        <f>IF('[1]Einstellung'!S54&lt;&gt;"",IF(ISERROR(VLOOKUP(A21,R_GRP_08,2)),99,IF(VLOOKUP(A21,R_GRP_08,1)=A21,VLOOKUP(A21,R_GRP_08,2),99)),"")</f>
      </c>
      <c r="AJ21" s="61">
        <f>IF('[1]Einstellung'!T54&lt;&gt;"",IF(ISERROR(VLOOKUP(A21,R_GRP_09,2)),99,IF(VLOOKUP(A21,R_GRP_09,1)=A21,VLOOKUP(A21,R_GRP_09,2),99)),"")</f>
      </c>
      <c r="AK21" s="61">
        <f>IF('[1]Einstellung'!U54&lt;&gt;"",IF(ISERROR(VLOOKUP(A21,R_GRP_10,2)),99,IF(VLOOKUP(A21,R_GRP_10,1)=A21,VLOOKUP(A21,R_GRP_10,2),99)),"")</f>
      </c>
      <c r="AL21" s="61">
        <f>IF('[1]Einstellung'!V54&lt;&gt;"",IF(ISERROR(VLOOKUP(A21,R_GRP_11,2)),99,IF(VLOOKUP(A21,R_GRP_11,1)=A21,VLOOKUP(A21,R_GRP_11,2),99)),"")</f>
      </c>
      <c r="AM21" s="61">
        <f>IF('[1]Einstellung'!W54&lt;&gt;"",IF(ISERROR(VLOOKUP(A21,R_GRP_12,2)),99,IF(VLOOKUP(A21,R_GRP_12,1)=A21,VLOOKUP(A21,R_GRP_12,2),99)),"")</f>
      </c>
      <c r="AN21" s="61">
        <f>IF('[1]Einstellung'!X54&lt;&gt;"",IF(ISERROR(VLOOKUP(A21,R_GRP_13,2)),99,IF(VLOOKUP(A21,R_GRP_13,1)=A21,VLOOKUP(A21,R_GRP_13,2),99)),"")</f>
      </c>
      <c r="AO21" s="61">
        <f>IF('[1]Einstellung'!Y54&lt;&gt;"",IF(ISERROR(VLOOKUP(A21,R_GRP_14,2)),99,IF(VLOOKUP(A21,R_GRP_14,1)=A21,VLOOKUP(A21,R_GRP_14,2),99)),"")</f>
      </c>
      <c r="AP21" s="61">
        <f t="shared" si="2"/>
      </c>
      <c r="AQ21" s="61">
        <f t="shared" si="3"/>
      </c>
      <c r="AU21" s="46">
        <f>IF(C21&lt;&gt;"",YEAR('[1]Wiegeliste'!$D$4)-F21,0)</f>
        <v>0</v>
      </c>
      <c r="AV21">
        <f t="shared" si="4"/>
        <v>0</v>
      </c>
      <c r="AZ21" s="62">
        <f t="shared" si="5"/>
        <v>0</v>
      </c>
      <c r="BA21">
        <f t="shared" si="6"/>
        <v>0</v>
      </c>
      <c r="BB21">
        <f t="shared" si="7"/>
        <v>99</v>
      </c>
      <c r="BC21">
        <f t="shared" si="8"/>
        <v>99015</v>
      </c>
      <c r="BD21">
        <f t="shared" si="9"/>
        <v>99015</v>
      </c>
      <c r="BE21">
        <f t="shared" si="10"/>
        <v>99</v>
      </c>
      <c r="BF21">
        <f t="shared" si="11"/>
        <v>15</v>
      </c>
      <c r="BH21">
        <f t="shared" si="12"/>
        <v>0</v>
      </c>
      <c r="BI21" t="e">
        <f t="shared" si="13"/>
        <v>#VALUE!</v>
      </c>
      <c r="BJ21" t="e">
        <f t="shared" si="14"/>
        <v>#VALUE!</v>
      </c>
      <c r="BK21" t="e">
        <f t="shared" si="15"/>
        <v>#VALUE!</v>
      </c>
      <c r="BL21" t="e">
        <f t="shared" si="16"/>
        <v>#VALUE!</v>
      </c>
      <c r="BM21" t="e">
        <f t="shared" si="17"/>
        <v>#VALUE!</v>
      </c>
      <c r="BN21" t="e">
        <f t="shared" si="18"/>
        <v>#VALUE!</v>
      </c>
      <c r="BQ21">
        <f t="shared" si="19"/>
      </c>
      <c r="BR21">
        <f t="shared" si="20"/>
        <v>0</v>
      </c>
      <c r="BS21">
        <f>IF('[1]Einstellung'!L54="",0,1)</f>
        <v>0</v>
      </c>
      <c r="BT21">
        <f t="shared" si="21"/>
        <v>0</v>
      </c>
      <c r="BU21">
        <f t="shared" si="22"/>
        <v>0</v>
      </c>
      <c r="BV21">
        <f t="shared" si="23"/>
        <v>0</v>
      </c>
      <c r="BW21">
        <f t="shared" si="24"/>
        <v>0</v>
      </c>
      <c r="BX21">
        <f t="shared" si="128"/>
        <v>0</v>
      </c>
      <c r="BY21">
        <f t="shared" si="25"/>
        <v>99999</v>
      </c>
      <c r="BZ21">
        <f t="shared" si="26"/>
        <v>99999</v>
      </c>
      <c r="CA21">
        <f t="shared" si="27"/>
        <v>999</v>
      </c>
      <c r="CB21">
        <f t="shared" si="28"/>
        <v>99</v>
      </c>
      <c r="CD21">
        <f t="shared" si="29"/>
      </c>
      <c r="CF21">
        <f>IF('[1]Einstellung'!M54="",0,1)</f>
        <v>0</v>
      </c>
      <c r="CG21">
        <f t="shared" si="30"/>
        <v>0</v>
      </c>
      <c r="CH21">
        <f t="shared" si="31"/>
        <v>0</v>
      </c>
      <c r="CI21">
        <f t="shared" si="32"/>
        <v>0</v>
      </c>
      <c r="CJ21">
        <f t="shared" si="33"/>
        <v>0</v>
      </c>
      <c r="CK21">
        <f t="shared" si="129"/>
        <v>0</v>
      </c>
      <c r="CL21">
        <f t="shared" si="34"/>
        <v>99999</v>
      </c>
      <c r="CM21">
        <f t="shared" si="35"/>
        <v>99999</v>
      </c>
      <c r="CN21">
        <f t="shared" si="36"/>
        <v>999</v>
      </c>
      <c r="CO21">
        <f t="shared" si="37"/>
        <v>99</v>
      </c>
      <c r="CQ21">
        <f t="shared" si="38"/>
        <v>0</v>
      </c>
      <c r="CS21">
        <f>IF('[1]Einstellung'!N54="",0,1)</f>
        <v>0</v>
      </c>
      <c r="CT21">
        <f t="shared" si="39"/>
        <v>0</v>
      </c>
      <c r="CU21">
        <f t="shared" si="40"/>
        <v>0</v>
      </c>
      <c r="CV21">
        <f t="shared" si="41"/>
        <v>0</v>
      </c>
      <c r="CW21">
        <f t="shared" si="42"/>
        <v>0</v>
      </c>
      <c r="CX21">
        <f t="shared" si="130"/>
        <v>0</v>
      </c>
      <c r="CY21">
        <f t="shared" si="43"/>
        <v>99999</v>
      </c>
      <c r="CZ21">
        <f t="shared" si="44"/>
        <v>99999</v>
      </c>
      <c r="DA21">
        <f t="shared" si="45"/>
        <v>999</v>
      </c>
      <c r="DB21">
        <f t="shared" si="46"/>
        <v>99</v>
      </c>
      <c r="DD21">
        <f t="shared" si="47"/>
        <v>0</v>
      </c>
      <c r="DF21">
        <f>IF('[1]Einstellung'!O54="",0,1)</f>
        <v>0</v>
      </c>
      <c r="DG21">
        <f t="shared" si="48"/>
        <v>0</v>
      </c>
      <c r="DH21">
        <f t="shared" si="49"/>
        <v>0</v>
      </c>
      <c r="DI21">
        <f t="shared" si="50"/>
        <v>0</v>
      </c>
      <c r="DJ21">
        <f t="shared" si="51"/>
        <v>0</v>
      </c>
      <c r="DK21">
        <f t="shared" si="131"/>
        <v>0</v>
      </c>
      <c r="DL21">
        <f t="shared" si="52"/>
        <v>99999</v>
      </c>
      <c r="DM21">
        <f t="shared" si="53"/>
        <v>99999</v>
      </c>
      <c r="DN21">
        <f t="shared" si="54"/>
        <v>999</v>
      </c>
      <c r="DO21">
        <f t="shared" si="55"/>
        <v>99</v>
      </c>
      <c r="DQ21">
        <f t="shared" si="56"/>
        <v>0</v>
      </c>
      <c r="DS21">
        <f>IF('[1]Einstellung'!P54="",0,1)</f>
        <v>0</v>
      </c>
      <c r="DT21">
        <f t="shared" si="57"/>
        <v>0</v>
      </c>
      <c r="DU21">
        <f t="shared" si="58"/>
        <v>0</v>
      </c>
      <c r="DV21">
        <f t="shared" si="59"/>
        <v>0</v>
      </c>
      <c r="DW21">
        <f t="shared" si="60"/>
        <v>0</v>
      </c>
      <c r="DX21">
        <f t="shared" si="132"/>
        <v>0</v>
      </c>
      <c r="DY21">
        <f t="shared" si="61"/>
        <v>99999</v>
      </c>
      <c r="DZ21">
        <f>SMALL(DY$7:DY$42,$A21)</f>
        <v>99999</v>
      </c>
      <c r="EA21">
        <f t="shared" si="62"/>
        <v>999</v>
      </c>
      <c r="EB21">
        <f t="shared" si="63"/>
        <v>99</v>
      </c>
      <c r="ED21">
        <f t="shared" si="64"/>
        <v>0</v>
      </c>
      <c r="EF21">
        <f>IF('[1]Einstellung'!Q54="",0,1)</f>
        <v>0</v>
      </c>
      <c r="EG21">
        <f t="shared" si="65"/>
        <v>0</v>
      </c>
      <c r="EH21">
        <f>LARGE(EG$7:EG$42,$A21)</f>
        <v>0</v>
      </c>
      <c r="EI21">
        <f t="shared" si="66"/>
        <v>0</v>
      </c>
      <c r="EJ21">
        <f t="shared" si="67"/>
        <v>0</v>
      </c>
      <c r="EK21">
        <f t="shared" si="133"/>
        <v>0</v>
      </c>
      <c r="EL21">
        <f t="shared" si="68"/>
        <v>99999</v>
      </c>
      <c r="EM21">
        <f>SMALL(EL$7:EL$42,$A21)</f>
        <v>99999</v>
      </c>
      <c r="EN21">
        <f t="shared" si="69"/>
        <v>999</v>
      </c>
      <c r="EO21">
        <f t="shared" si="70"/>
        <v>99</v>
      </c>
      <c r="EQ21">
        <f t="shared" si="71"/>
        <v>0</v>
      </c>
      <c r="ES21">
        <f>IF('[1]Einstellung'!R54="",0,1)</f>
        <v>0</v>
      </c>
      <c r="ET21">
        <f t="shared" si="72"/>
        <v>0</v>
      </c>
      <c r="EU21">
        <f>LARGE(ET$7:ET$42,$A21)</f>
        <v>0</v>
      </c>
      <c r="EV21">
        <f t="shared" si="73"/>
        <v>0</v>
      </c>
      <c r="EW21">
        <f t="shared" si="74"/>
        <v>0</v>
      </c>
      <c r="EX21">
        <f t="shared" si="134"/>
        <v>0</v>
      </c>
      <c r="EY21">
        <f t="shared" si="75"/>
        <v>99999</v>
      </c>
      <c r="EZ21">
        <f>SMALL(EY$7:EY$42,$A21)</f>
        <v>99999</v>
      </c>
      <c r="FA21">
        <f t="shared" si="76"/>
        <v>999</v>
      </c>
      <c r="FB21">
        <f t="shared" si="77"/>
        <v>99</v>
      </c>
      <c r="FD21">
        <f t="shared" si="78"/>
        <v>0</v>
      </c>
      <c r="FF21">
        <f>IF('[1]Einstellung'!S54="",0,1)</f>
        <v>0</v>
      </c>
      <c r="FG21">
        <f t="shared" si="79"/>
        <v>0</v>
      </c>
      <c r="FH21">
        <f>LARGE(FG$7:FG$42,$A21)</f>
        <v>0</v>
      </c>
      <c r="FI21">
        <f t="shared" si="80"/>
        <v>0</v>
      </c>
      <c r="FJ21">
        <f t="shared" si="81"/>
        <v>0</v>
      </c>
      <c r="FK21">
        <f t="shared" si="135"/>
        <v>0</v>
      </c>
      <c r="FL21">
        <f t="shared" si="82"/>
        <v>99999</v>
      </c>
      <c r="FM21" s="14">
        <f>SMALL(FL$7:FL$42,$A21)</f>
        <v>99999</v>
      </c>
      <c r="FN21">
        <f t="shared" si="83"/>
        <v>999</v>
      </c>
      <c r="FO21">
        <f t="shared" si="84"/>
        <v>99</v>
      </c>
      <c r="FQ21">
        <f t="shared" si="85"/>
        <v>0</v>
      </c>
      <c r="FS21">
        <f>IF('[1]Einstellung'!T54="",0,1)</f>
        <v>0</v>
      </c>
      <c r="FT21">
        <f t="shared" si="86"/>
        <v>0</v>
      </c>
      <c r="FU21">
        <f>LARGE(FT$7:FT$42,$A21)</f>
        <v>0</v>
      </c>
      <c r="FV21">
        <f t="shared" si="87"/>
        <v>0</v>
      </c>
      <c r="FW21">
        <f t="shared" si="88"/>
        <v>0</v>
      </c>
      <c r="FX21">
        <f t="shared" si="136"/>
        <v>0</v>
      </c>
      <c r="FY21">
        <f t="shared" si="89"/>
        <v>99999</v>
      </c>
      <c r="FZ21">
        <f>SMALL(FY$7:FY$42,$A21)</f>
        <v>99999</v>
      </c>
      <c r="GA21">
        <f t="shared" si="90"/>
        <v>999</v>
      </c>
      <c r="GB21">
        <f t="shared" si="91"/>
        <v>99</v>
      </c>
      <c r="GD21">
        <f t="shared" si="92"/>
        <v>0</v>
      </c>
      <c r="GF21">
        <f>IF('[1]Einstellung'!U54="",0,1)</f>
        <v>0</v>
      </c>
      <c r="GG21">
        <f t="shared" si="93"/>
        <v>0</v>
      </c>
      <c r="GH21">
        <f>LARGE(GG$7:GG$42,$A21)</f>
        <v>0</v>
      </c>
      <c r="GI21">
        <f t="shared" si="94"/>
        <v>0</v>
      </c>
      <c r="GJ21">
        <f t="shared" si="95"/>
        <v>0</v>
      </c>
      <c r="GK21">
        <f t="shared" si="137"/>
        <v>0</v>
      </c>
      <c r="GL21">
        <f t="shared" si="96"/>
        <v>99999</v>
      </c>
      <c r="GM21">
        <f>SMALL(GL$7:GL$42,$A21)</f>
        <v>99999</v>
      </c>
      <c r="GN21">
        <f t="shared" si="97"/>
        <v>999</v>
      </c>
      <c r="GO21">
        <f t="shared" si="98"/>
        <v>99</v>
      </c>
      <c r="GQ21">
        <f t="shared" si="99"/>
        <v>0</v>
      </c>
      <c r="GS21">
        <f>IF('[1]Einstellung'!V54="",0,1)</f>
        <v>0</v>
      </c>
      <c r="GT21">
        <f t="shared" si="100"/>
        <v>0</v>
      </c>
      <c r="GU21">
        <f>LARGE(GT$7:GT$42,$A21)</f>
        <v>0</v>
      </c>
      <c r="GV21">
        <f t="shared" si="101"/>
        <v>0</v>
      </c>
      <c r="GW21">
        <f t="shared" si="102"/>
        <v>0</v>
      </c>
      <c r="GX21">
        <f t="shared" si="138"/>
        <v>0</v>
      </c>
      <c r="GY21">
        <f t="shared" si="103"/>
        <v>99999</v>
      </c>
      <c r="GZ21">
        <f>SMALL(GY$7:GY$42,$A21)</f>
        <v>99999</v>
      </c>
      <c r="HA21">
        <f t="shared" si="104"/>
        <v>999</v>
      </c>
      <c r="HB21">
        <f t="shared" si="105"/>
        <v>99</v>
      </c>
      <c r="HD21">
        <f t="shared" si="106"/>
        <v>0</v>
      </c>
      <c r="HF21">
        <f>IF('[1]Einstellung'!W54="",0,1)</f>
        <v>0</v>
      </c>
      <c r="HG21">
        <f t="shared" si="107"/>
        <v>0</v>
      </c>
      <c r="HH21">
        <f>LARGE(HG$7:HG$42,$A21)</f>
        <v>0</v>
      </c>
      <c r="HI21">
        <f t="shared" si="108"/>
        <v>0</v>
      </c>
      <c r="HJ21">
        <f t="shared" si="109"/>
        <v>0</v>
      </c>
      <c r="HK21">
        <f t="shared" si="139"/>
        <v>0</v>
      </c>
      <c r="HL21">
        <f t="shared" si="110"/>
        <v>99999</v>
      </c>
      <c r="HM21">
        <f>SMALL(HL$7:HL$42,$A21)</f>
        <v>99999</v>
      </c>
      <c r="HN21">
        <f t="shared" si="111"/>
        <v>999</v>
      </c>
      <c r="HO21">
        <f t="shared" si="112"/>
        <v>99</v>
      </c>
      <c r="HQ21">
        <f t="shared" si="113"/>
        <v>0</v>
      </c>
      <c r="HS21">
        <f>IF('[1]Einstellung'!X54="",0,1)</f>
        <v>0</v>
      </c>
      <c r="HT21">
        <f t="shared" si="114"/>
        <v>0</v>
      </c>
      <c r="HU21">
        <f>LARGE(HT$7:HT$42,$A21)</f>
        <v>0</v>
      </c>
      <c r="HV21">
        <f t="shared" si="115"/>
        <v>0</v>
      </c>
      <c r="HW21">
        <f t="shared" si="116"/>
        <v>0</v>
      </c>
      <c r="HX21">
        <f t="shared" si="140"/>
        <v>0</v>
      </c>
      <c r="HY21">
        <f t="shared" si="117"/>
        <v>99999</v>
      </c>
      <c r="HZ21">
        <f>SMALL(HY$7:HY$42,$A21)</f>
        <v>99999</v>
      </c>
      <c r="IA21">
        <f t="shared" si="118"/>
        <v>999</v>
      </c>
      <c r="IB21">
        <f t="shared" si="119"/>
        <v>99</v>
      </c>
      <c r="ID21">
        <f t="shared" si="120"/>
        <v>0</v>
      </c>
      <c r="IF21">
        <f>IF('[1]Einstellung'!Y54="",0,1)</f>
        <v>0</v>
      </c>
      <c r="IG21">
        <f t="shared" si="121"/>
        <v>0</v>
      </c>
      <c r="IH21">
        <f>LARGE(IG$7:IG$42,$A21)</f>
        <v>0</v>
      </c>
      <c r="II21">
        <f t="shared" si="122"/>
        <v>0</v>
      </c>
      <c r="IJ21">
        <f t="shared" si="123"/>
        <v>0</v>
      </c>
      <c r="IK21">
        <f t="shared" si="141"/>
        <v>0</v>
      </c>
      <c r="IL21">
        <f t="shared" si="124"/>
        <v>99999</v>
      </c>
      <c r="IM21">
        <f>SMALL(IL$7:IL$42,$A21)</f>
        <v>99999</v>
      </c>
      <c r="IN21">
        <f t="shared" si="125"/>
        <v>999</v>
      </c>
      <c r="IO21">
        <f t="shared" si="126"/>
        <v>99</v>
      </c>
      <c r="IT21">
        <f>IF('[1]Wettkampf'!BK20&lt;&gt;"",VLOOKUP('[1]Wettkampf'!BK20,Athl01,11),"")</f>
      </c>
      <c r="IU21">
        <f>IF('[1]Wettkampf'!BK20&lt;&gt;"",VLOOKUP('[1]Wettkampf'!BK20,Athl01,10),"")</f>
      </c>
      <c r="IV21">
        <f t="shared" si="127"/>
      </c>
    </row>
    <row r="22" spans="1:256" ht="13.5" customHeight="1">
      <c r="A22" s="47">
        <v>16</v>
      </c>
      <c r="B22" s="47">
        <f>IF('[1]Einstellung'!B55&lt;&gt;"",'[1]Einstellung'!B55,"")</f>
      </c>
      <c r="C22" s="63">
        <f>'[1]Einstellung'!D55</f>
      </c>
      <c r="D22" s="64">
        <f>'[1]Einstellung'!D55</f>
      </c>
      <c r="E22" s="50">
        <f>IF('[1]Einstellung'!$S$28="N",IF('[1]Wettkampf'!BK21&lt;&gt;"",VLOOKUP('[1]Wettkampf'!BK21,Athl01,13),""),IF('[1]Wettkampf'!BK21&lt;&gt;"",VLOOKUP('[1]Wettkampf'!BK21,Athl01,'[1]Einstellung'!$I$2),""))</f>
      </c>
      <c r="F22" s="51">
        <f>IF('[1]Wettkampf'!BK21&lt;&gt;"",YEAR(VLOOKUP('[1]Wettkampf'!BK21,Athl01,4)),"")</f>
      </c>
      <c r="G22" s="47">
        <f t="shared" si="0"/>
      </c>
      <c r="H22" s="52">
        <f>IF('[1]Wettkampf'!K21="","",'[1]Wettkampf'!K21)</f>
      </c>
      <c r="I22" s="53">
        <f>IF('[1]Wettkampf'!P21=0,"",'[1]Wettkampf'!P21)</f>
      </c>
      <c r="J22" s="54">
        <f>IF('[1]Wettkampf'!Q21="+","",IF('[1]Wettkampf'!Q21="-","x",""))</f>
      </c>
      <c r="K22" s="55">
        <f>IF('[1]Wettkampf'!R21=0,"",'[1]Wettkampf'!R21)</f>
      </c>
      <c r="L22" s="54">
        <f>IF('[1]Wettkampf'!S21="+","",IF('[1]Wettkampf'!S21="-","x",""))</f>
      </c>
      <c r="M22" s="55">
        <f>IF('[1]Wettkampf'!T21=0,"",'[1]Wettkampf'!T21)</f>
      </c>
      <c r="N22" s="54">
        <f>IF('[1]Wettkampf'!U21="+","",IF('[1]Wettkampf'!U21="-","x",""))</f>
      </c>
      <c r="O22" s="56">
        <f>IF('[1]Wettkampf'!L21&lt;&gt;"",'[1]Wettkampf'!BA21,"")</f>
      </c>
      <c r="P22" s="57" t="s">
        <v>20</v>
      </c>
      <c r="Q22" s="53">
        <f>IF('[1]Wettkampf'!W21=0,"",'[1]Wettkampf'!W21)</f>
      </c>
      <c r="R22" s="54">
        <f>IF('[1]Wettkampf'!X21="+","",IF('[1]Wettkampf'!X21="-","x",""))</f>
      </c>
      <c r="S22" s="55">
        <f>IF('[1]Wettkampf'!Y21=0,"",'[1]Wettkampf'!Y21)</f>
      </c>
      <c r="T22" s="54">
        <f>IF('[1]Wettkampf'!Z21="+","",IF('[1]Wettkampf'!Z21="-","x",""))</f>
      </c>
      <c r="U22" s="55">
        <f>IF('[1]Wettkampf'!AA21=0,"",'[1]Wettkampf'!AA21)</f>
      </c>
      <c r="V22" s="54">
        <f>IF('[1]Wettkampf'!AB21="+","",IF('[1]Wettkampf'!AB21="-","x",""))</f>
      </c>
      <c r="W22" s="56">
        <f>IF('[1]Wettkampf'!L21&lt;&gt;"",'[1]Wettkampf'!BE21,"")</f>
      </c>
      <c r="X22" s="57" t="s">
        <v>20</v>
      </c>
      <c r="Y22" s="58">
        <f>IF('[1]Wettkampf'!L21&lt;&gt;"",IF($AU$1="J",O22+W22,IF($AU$1="R",IF(O22=0,0,O22+W22),IF(AU$1="S",IF(W22=0,0,O22+W22),IF(O22=0,0,IF(W22=0,0,O22+W22))))),"")</f>
      </c>
      <c r="Z22" s="59">
        <f>IF('[1]Wettkampf'!L21&lt;&gt;"",ROUND('[1]Wettkampf'!BR21*Y22,2),"")</f>
      </c>
      <c r="AA22" s="60">
        <f t="shared" si="1"/>
      </c>
      <c r="AB22" s="61">
        <f>IF('[1]Einstellung'!L55&lt;&gt;"",IF(ISERROR(VLOOKUP(A22,R_GRP_01,2,FALSE)),99,IF(VLOOKUP(A22,R_GRP_01,1,FALSE)=A22,VLOOKUP(A22,R_GRP_01,2,FALSE),99)),"")</f>
      </c>
      <c r="AC22" s="61">
        <f>IF('[1]Einstellung'!M55&lt;&gt;"",IF(ISERROR(VLOOKUP(A22,R_GRP_02,2)),99,IF(VLOOKUP(A22,R_GRP_02,1)=A22,VLOOKUP(A22,R_GRP_02,2),99)),"")</f>
      </c>
      <c r="AD22" s="61">
        <f>IF('[1]Einstellung'!N55&lt;&gt;"",IF(ISERROR(VLOOKUP(A22,R_GRP_03,2)),99,IF(VLOOKUP(A22,R_GRP_03,1)=A22,VLOOKUP(A22,R_GRP_03,2),99)),"")</f>
      </c>
      <c r="AE22" s="61">
        <f>IF('[1]Einstellung'!O55&lt;&gt;"",IF(ISERROR(VLOOKUP(A22,R_GRP_04,2)),99,IF(VLOOKUP(A22,R_GRP_04,1)=A22,VLOOKUP(A22,R_GRP_04,2),99)),"")</f>
      </c>
      <c r="AF22" s="61">
        <f>IF('[1]Einstellung'!P55&lt;&gt;"",IF(ISERROR(VLOOKUP(A22,R_GRP_05,2)),99,IF(VLOOKUP(A22,R_GRP_05,1)=A22,VLOOKUP(A22,R_GRP_05,2),99)),"")</f>
      </c>
      <c r="AG22" s="61">
        <f>IF('[1]Einstellung'!Q55&lt;&gt;"",IF(ISERROR(VLOOKUP(A22,R_GRP_06,2)),99,IF(VLOOKUP(A22,R_GRP_06,1)=A22,VLOOKUP(A22,R_GRP_06,2),99)),"")</f>
      </c>
      <c r="AH22" s="61">
        <f>IF('[1]Einstellung'!R55&lt;&gt;"",IF(ISERROR(VLOOKUP(A22,R_GRP_07,2)),99,IF(VLOOKUP(A22,R_GRP_07,1)=A22,VLOOKUP(A22,R_GRP_07,2),99)),"")</f>
      </c>
      <c r="AI22" s="61">
        <f>IF('[1]Einstellung'!S55&lt;&gt;"",IF(ISERROR(VLOOKUP(A22,R_GRP_08,2)),99,IF(VLOOKUP(A22,R_GRP_08,1)=A22,VLOOKUP(A22,R_GRP_08,2),99)),"")</f>
      </c>
      <c r="AJ22" s="61">
        <f>IF('[1]Einstellung'!T55&lt;&gt;"",IF(ISERROR(VLOOKUP(A22,R_GRP_09,2)),99,IF(VLOOKUP(A22,R_GRP_09,1)=A22,VLOOKUP(A22,R_GRP_09,2),99)),"")</f>
      </c>
      <c r="AK22" s="61">
        <f>IF('[1]Einstellung'!U55&lt;&gt;"",IF(ISERROR(VLOOKUP(A22,R_GRP_10,2)),99,IF(VLOOKUP(A22,R_GRP_10,1)=A22,VLOOKUP(A22,R_GRP_10,2),99)),"")</f>
      </c>
      <c r="AL22" s="61">
        <f>IF('[1]Einstellung'!V55&lt;&gt;"",IF(ISERROR(VLOOKUP(A22,R_GRP_11,2)),99,IF(VLOOKUP(A22,R_GRP_11,1)=A22,VLOOKUP(A22,R_GRP_11,2),99)),"")</f>
      </c>
      <c r="AM22" s="61">
        <f>IF('[1]Einstellung'!W55&lt;&gt;"",IF(ISERROR(VLOOKUP(A22,R_GRP_12,2)),99,IF(VLOOKUP(A22,R_GRP_12,1)=A22,VLOOKUP(A22,R_GRP_12,2),99)),"")</f>
      </c>
      <c r="AN22" s="61">
        <f>IF('[1]Einstellung'!X55&lt;&gt;"",IF(ISERROR(VLOOKUP(A22,R_GRP_13,2)),99,IF(VLOOKUP(A22,R_GRP_13,1)=A22,VLOOKUP(A22,R_GRP_13,2),99)),"")</f>
      </c>
      <c r="AO22" s="61">
        <f>IF('[1]Einstellung'!Y55&lt;&gt;"",IF(ISERROR(VLOOKUP(A22,R_GRP_14,2)),99,IF(VLOOKUP(A22,R_GRP_14,1)=A22,VLOOKUP(A22,R_GRP_14,2),99)),"")</f>
      </c>
      <c r="AP22" s="61">
        <f t="shared" si="2"/>
      </c>
      <c r="AQ22" s="61">
        <f t="shared" si="3"/>
      </c>
      <c r="AU22" s="46">
        <f>IF(C22&lt;&gt;"",YEAR('[1]Wiegeliste'!$D$4)-F22,0)</f>
        <v>0</v>
      </c>
      <c r="AV22">
        <f t="shared" si="4"/>
        <v>0</v>
      </c>
      <c r="AZ22" s="62">
        <f t="shared" si="5"/>
        <v>0</v>
      </c>
      <c r="BA22">
        <f t="shared" si="6"/>
        <v>0</v>
      </c>
      <c r="BB22">
        <f t="shared" si="7"/>
        <v>99</v>
      </c>
      <c r="BC22">
        <f t="shared" si="8"/>
        <v>99016</v>
      </c>
      <c r="BD22">
        <f t="shared" si="9"/>
        <v>99016</v>
      </c>
      <c r="BE22">
        <f t="shared" si="10"/>
        <v>99</v>
      </c>
      <c r="BF22">
        <f t="shared" si="11"/>
        <v>16</v>
      </c>
      <c r="BH22">
        <f t="shared" si="12"/>
        <v>0</v>
      </c>
      <c r="BI22" t="e">
        <f t="shared" si="13"/>
        <v>#VALUE!</v>
      </c>
      <c r="BJ22" t="e">
        <f t="shared" si="14"/>
        <v>#VALUE!</v>
      </c>
      <c r="BK22" t="e">
        <f t="shared" si="15"/>
        <v>#VALUE!</v>
      </c>
      <c r="BL22" t="e">
        <f t="shared" si="16"/>
        <v>#VALUE!</v>
      </c>
      <c r="BM22" t="e">
        <f t="shared" si="17"/>
        <v>#VALUE!</v>
      </c>
      <c r="BN22" t="e">
        <f t="shared" si="18"/>
        <v>#VALUE!</v>
      </c>
      <c r="BQ22">
        <f t="shared" si="19"/>
      </c>
      <c r="BR22">
        <f t="shared" si="20"/>
        <v>0</v>
      </c>
      <c r="BS22">
        <f>IF('[1]Einstellung'!L55="",0,1)</f>
        <v>0</v>
      </c>
      <c r="BT22">
        <f t="shared" si="21"/>
        <v>0</v>
      </c>
      <c r="BU22">
        <f t="shared" si="22"/>
        <v>0</v>
      </c>
      <c r="BV22">
        <f t="shared" si="23"/>
        <v>0</v>
      </c>
      <c r="BW22">
        <f t="shared" si="24"/>
        <v>0</v>
      </c>
      <c r="BX22">
        <f t="shared" si="128"/>
        <v>0</v>
      </c>
      <c r="BY22">
        <f t="shared" si="25"/>
        <v>99999</v>
      </c>
      <c r="BZ22">
        <f t="shared" si="26"/>
        <v>99999</v>
      </c>
      <c r="CA22">
        <f t="shared" si="27"/>
        <v>999</v>
      </c>
      <c r="CB22">
        <f t="shared" si="28"/>
        <v>99</v>
      </c>
      <c r="CD22">
        <f t="shared" si="29"/>
      </c>
      <c r="CF22">
        <f>IF('[1]Einstellung'!M55="",0,1)</f>
        <v>0</v>
      </c>
      <c r="CG22">
        <f t="shared" si="30"/>
        <v>0</v>
      </c>
      <c r="CH22">
        <f t="shared" si="31"/>
        <v>0</v>
      </c>
      <c r="CI22">
        <f t="shared" si="32"/>
        <v>0</v>
      </c>
      <c r="CJ22">
        <f t="shared" si="33"/>
        <v>0</v>
      </c>
      <c r="CK22">
        <f t="shared" si="129"/>
        <v>0</v>
      </c>
      <c r="CL22">
        <f t="shared" si="34"/>
        <v>99999</v>
      </c>
      <c r="CM22">
        <f t="shared" si="35"/>
        <v>99999</v>
      </c>
      <c r="CN22">
        <f t="shared" si="36"/>
        <v>999</v>
      </c>
      <c r="CO22">
        <f t="shared" si="37"/>
        <v>99</v>
      </c>
      <c r="CQ22">
        <f t="shared" si="38"/>
        <v>0</v>
      </c>
      <c r="CS22">
        <f>IF('[1]Einstellung'!N55="",0,1)</f>
        <v>0</v>
      </c>
      <c r="CT22">
        <f t="shared" si="39"/>
        <v>0</v>
      </c>
      <c r="CU22">
        <f t="shared" si="40"/>
        <v>0</v>
      </c>
      <c r="CV22">
        <f t="shared" si="41"/>
        <v>0</v>
      </c>
      <c r="CW22">
        <f t="shared" si="42"/>
        <v>0</v>
      </c>
      <c r="CX22">
        <f t="shared" si="130"/>
        <v>0</v>
      </c>
      <c r="CY22">
        <f t="shared" si="43"/>
        <v>99999</v>
      </c>
      <c r="CZ22">
        <f t="shared" si="44"/>
        <v>99999</v>
      </c>
      <c r="DA22">
        <f t="shared" si="45"/>
        <v>999</v>
      </c>
      <c r="DB22">
        <f t="shared" si="46"/>
        <v>99</v>
      </c>
      <c r="DD22">
        <f t="shared" si="47"/>
        <v>0</v>
      </c>
      <c r="DF22">
        <f>IF('[1]Einstellung'!O55="",0,1)</f>
        <v>0</v>
      </c>
      <c r="DG22">
        <f t="shared" si="48"/>
        <v>0</v>
      </c>
      <c r="DH22">
        <f t="shared" si="49"/>
        <v>0</v>
      </c>
      <c r="DI22">
        <f t="shared" si="50"/>
        <v>0</v>
      </c>
      <c r="DJ22">
        <f t="shared" si="51"/>
        <v>0</v>
      </c>
      <c r="DK22">
        <f t="shared" si="131"/>
        <v>0</v>
      </c>
      <c r="DL22">
        <f t="shared" si="52"/>
        <v>99999</v>
      </c>
      <c r="DM22">
        <f t="shared" si="53"/>
        <v>99999</v>
      </c>
      <c r="DN22">
        <f t="shared" si="54"/>
        <v>999</v>
      </c>
      <c r="DO22">
        <f t="shared" si="55"/>
        <v>99</v>
      </c>
      <c r="DQ22">
        <f t="shared" si="56"/>
        <v>0</v>
      </c>
      <c r="DS22">
        <f>IF('[1]Einstellung'!P55="",0,1)</f>
        <v>0</v>
      </c>
      <c r="DT22">
        <f t="shared" si="57"/>
        <v>0</v>
      </c>
      <c r="DU22">
        <f t="shared" si="58"/>
        <v>0</v>
      </c>
      <c r="DV22">
        <f t="shared" si="59"/>
        <v>0</v>
      </c>
      <c r="DW22">
        <f t="shared" si="60"/>
        <v>0</v>
      </c>
      <c r="DX22">
        <f t="shared" si="132"/>
        <v>0</v>
      </c>
      <c r="DY22">
        <f t="shared" si="61"/>
        <v>99999</v>
      </c>
      <c r="DZ22">
        <f>SMALL(DY$7:DY$42,$A22)</f>
        <v>99999</v>
      </c>
      <c r="EA22">
        <f t="shared" si="62"/>
        <v>999</v>
      </c>
      <c r="EB22">
        <f t="shared" si="63"/>
        <v>99</v>
      </c>
      <c r="ED22">
        <f t="shared" si="64"/>
        <v>0</v>
      </c>
      <c r="EF22">
        <f>IF('[1]Einstellung'!Q55="",0,1)</f>
        <v>0</v>
      </c>
      <c r="EG22">
        <f t="shared" si="65"/>
        <v>0</v>
      </c>
      <c r="EH22">
        <f>LARGE(EG$7:EG$42,$A22)</f>
        <v>0</v>
      </c>
      <c r="EI22">
        <f t="shared" si="66"/>
        <v>0</v>
      </c>
      <c r="EJ22">
        <f t="shared" si="67"/>
        <v>0</v>
      </c>
      <c r="EK22">
        <f t="shared" si="133"/>
        <v>0</v>
      </c>
      <c r="EL22">
        <f t="shared" si="68"/>
        <v>99999</v>
      </c>
      <c r="EM22">
        <f>SMALL(EL$7:EL$42,$A22)</f>
        <v>99999</v>
      </c>
      <c r="EN22">
        <f t="shared" si="69"/>
        <v>999</v>
      </c>
      <c r="EO22">
        <f t="shared" si="70"/>
        <v>99</v>
      </c>
      <c r="EQ22">
        <f t="shared" si="71"/>
        <v>0</v>
      </c>
      <c r="ES22">
        <f>IF('[1]Einstellung'!R55="",0,1)</f>
        <v>0</v>
      </c>
      <c r="ET22">
        <f t="shared" si="72"/>
        <v>0</v>
      </c>
      <c r="EU22">
        <f>LARGE(ET$7:ET$42,$A22)</f>
        <v>0</v>
      </c>
      <c r="EV22">
        <f t="shared" si="73"/>
        <v>0</v>
      </c>
      <c r="EW22">
        <f t="shared" si="74"/>
        <v>0</v>
      </c>
      <c r="EX22">
        <f t="shared" si="134"/>
        <v>0</v>
      </c>
      <c r="EY22">
        <f t="shared" si="75"/>
        <v>99999</v>
      </c>
      <c r="EZ22">
        <f>SMALL(EY$7:EY$42,$A22)</f>
        <v>99999</v>
      </c>
      <c r="FA22">
        <f t="shared" si="76"/>
        <v>999</v>
      </c>
      <c r="FB22">
        <f t="shared" si="77"/>
        <v>99</v>
      </c>
      <c r="FD22">
        <f t="shared" si="78"/>
        <v>0</v>
      </c>
      <c r="FF22">
        <f>IF('[1]Einstellung'!S55="",0,1)</f>
        <v>0</v>
      </c>
      <c r="FG22">
        <f t="shared" si="79"/>
        <v>0</v>
      </c>
      <c r="FH22">
        <f>LARGE(FG$7:FG$42,$A22)</f>
        <v>0</v>
      </c>
      <c r="FI22">
        <f t="shared" si="80"/>
        <v>0</v>
      </c>
      <c r="FJ22">
        <f t="shared" si="81"/>
        <v>0</v>
      </c>
      <c r="FK22">
        <f t="shared" si="135"/>
        <v>0</v>
      </c>
      <c r="FL22">
        <f t="shared" si="82"/>
        <v>99999</v>
      </c>
      <c r="FM22" s="14">
        <f>SMALL(FL$7:FL$42,$A22)</f>
        <v>99999</v>
      </c>
      <c r="FN22">
        <f t="shared" si="83"/>
        <v>999</v>
      </c>
      <c r="FO22">
        <f t="shared" si="84"/>
        <v>99</v>
      </c>
      <c r="FQ22">
        <f t="shared" si="85"/>
        <v>0</v>
      </c>
      <c r="FS22">
        <f>IF('[1]Einstellung'!T55="",0,1)</f>
        <v>0</v>
      </c>
      <c r="FT22">
        <f t="shared" si="86"/>
        <v>0</v>
      </c>
      <c r="FU22">
        <f>LARGE(FT$7:FT$42,$A22)</f>
        <v>0</v>
      </c>
      <c r="FV22">
        <f t="shared" si="87"/>
        <v>0</v>
      </c>
      <c r="FW22">
        <f t="shared" si="88"/>
        <v>0</v>
      </c>
      <c r="FX22">
        <f t="shared" si="136"/>
        <v>0</v>
      </c>
      <c r="FY22">
        <f t="shared" si="89"/>
        <v>99999</v>
      </c>
      <c r="FZ22">
        <f>SMALL(FY$7:FY$42,$A22)</f>
        <v>99999</v>
      </c>
      <c r="GA22">
        <f t="shared" si="90"/>
        <v>999</v>
      </c>
      <c r="GB22">
        <f t="shared" si="91"/>
        <v>99</v>
      </c>
      <c r="GD22">
        <f t="shared" si="92"/>
        <v>0</v>
      </c>
      <c r="GF22">
        <f>IF('[1]Einstellung'!U55="",0,1)</f>
        <v>0</v>
      </c>
      <c r="GG22">
        <f t="shared" si="93"/>
        <v>0</v>
      </c>
      <c r="GH22">
        <f>LARGE(GG$7:GG$42,$A22)</f>
        <v>0</v>
      </c>
      <c r="GI22">
        <f t="shared" si="94"/>
        <v>0</v>
      </c>
      <c r="GJ22">
        <f t="shared" si="95"/>
        <v>0</v>
      </c>
      <c r="GK22">
        <f t="shared" si="137"/>
        <v>0</v>
      </c>
      <c r="GL22">
        <f t="shared" si="96"/>
        <v>99999</v>
      </c>
      <c r="GM22">
        <f>SMALL(GL$7:GL$42,$A22)</f>
        <v>99999</v>
      </c>
      <c r="GN22">
        <f t="shared" si="97"/>
        <v>999</v>
      </c>
      <c r="GO22">
        <f t="shared" si="98"/>
        <v>99</v>
      </c>
      <c r="GQ22">
        <f t="shared" si="99"/>
        <v>0</v>
      </c>
      <c r="GS22">
        <f>IF('[1]Einstellung'!V55="",0,1)</f>
        <v>0</v>
      </c>
      <c r="GT22">
        <f t="shared" si="100"/>
        <v>0</v>
      </c>
      <c r="GU22">
        <f>LARGE(GT$7:GT$42,$A22)</f>
        <v>0</v>
      </c>
      <c r="GV22">
        <f t="shared" si="101"/>
        <v>0</v>
      </c>
      <c r="GW22">
        <f t="shared" si="102"/>
        <v>0</v>
      </c>
      <c r="GX22">
        <f t="shared" si="138"/>
        <v>0</v>
      </c>
      <c r="GY22">
        <f t="shared" si="103"/>
        <v>99999</v>
      </c>
      <c r="GZ22">
        <f>SMALL(GY$7:GY$42,$A22)</f>
        <v>99999</v>
      </c>
      <c r="HA22">
        <f t="shared" si="104"/>
        <v>999</v>
      </c>
      <c r="HB22">
        <f t="shared" si="105"/>
        <v>99</v>
      </c>
      <c r="HD22">
        <f t="shared" si="106"/>
        <v>0</v>
      </c>
      <c r="HF22">
        <f>IF('[1]Einstellung'!W55="",0,1)</f>
        <v>0</v>
      </c>
      <c r="HG22">
        <f t="shared" si="107"/>
        <v>0</v>
      </c>
      <c r="HH22">
        <f>LARGE(HG$7:HG$42,$A22)</f>
        <v>0</v>
      </c>
      <c r="HI22">
        <f t="shared" si="108"/>
        <v>0</v>
      </c>
      <c r="HJ22">
        <f t="shared" si="109"/>
        <v>0</v>
      </c>
      <c r="HK22">
        <f t="shared" si="139"/>
        <v>0</v>
      </c>
      <c r="HL22">
        <f t="shared" si="110"/>
        <v>99999</v>
      </c>
      <c r="HM22">
        <f>SMALL(HL$7:HL$42,$A22)</f>
        <v>99999</v>
      </c>
      <c r="HN22">
        <f t="shared" si="111"/>
        <v>999</v>
      </c>
      <c r="HO22">
        <f t="shared" si="112"/>
        <v>99</v>
      </c>
      <c r="HQ22">
        <f t="shared" si="113"/>
        <v>0</v>
      </c>
      <c r="HS22">
        <f>IF('[1]Einstellung'!X55="",0,1)</f>
        <v>0</v>
      </c>
      <c r="HT22">
        <f t="shared" si="114"/>
        <v>0</v>
      </c>
      <c r="HU22">
        <f>LARGE(HT$7:HT$42,$A22)</f>
        <v>0</v>
      </c>
      <c r="HV22">
        <f t="shared" si="115"/>
        <v>0</v>
      </c>
      <c r="HW22">
        <f t="shared" si="116"/>
        <v>0</v>
      </c>
      <c r="HX22">
        <f t="shared" si="140"/>
        <v>0</v>
      </c>
      <c r="HY22">
        <f t="shared" si="117"/>
        <v>99999</v>
      </c>
      <c r="HZ22">
        <f>SMALL(HY$7:HY$42,$A22)</f>
        <v>99999</v>
      </c>
      <c r="IA22">
        <f t="shared" si="118"/>
        <v>999</v>
      </c>
      <c r="IB22">
        <f t="shared" si="119"/>
        <v>99</v>
      </c>
      <c r="ID22">
        <f t="shared" si="120"/>
        <v>0</v>
      </c>
      <c r="IF22">
        <f>IF('[1]Einstellung'!Y55="",0,1)</f>
        <v>0</v>
      </c>
      <c r="IG22">
        <f t="shared" si="121"/>
        <v>0</v>
      </c>
      <c r="IH22">
        <f>LARGE(IG$7:IG$42,$A22)</f>
        <v>0</v>
      </c>
      <c r="II22">
        <f t="shared" si="122"/>
        <v>0</v>
      </c>
      <c r="IJ22">
        <f t="shared" si="123"/>
        <v>0</v>
      </c>
      <c r="IK22">
        <f t="shared" si="141"/>
        <v>0</v>
      </c>
      <c r="IL22">
        <f t="shared" si="124"/>
        <v>99999</v>
      </c>
      <c r="IM22">
        <f>SMALL(IL$7:IL$42,$A22)</f>
        <v>99999</v>
      </c>
      <c r="IN22">
        <f t="shared" si="125"/>
        <v>999</v>
      </c>
      <c r="IO22">
        <f t="shared" si="126"/>
        <v>99</v>
      </c>
      <c r="IT22">
        <f>IF('[1]Wettkampf'!BK21&lt;&gt;"",VLOOKUP('[1]Wettkampf'!BK21,Athl01,11),"")</f>
      </c>
      <c r="IU22">
        <f>IF('[1]Wettkampf'!BK21&lt;&gt;"",VLOOKUP('[1]Wettkampf'!BK21,Athl01,10),"")</f>
      </c>
      <c r="IV22">
        <f t="shared" si="127"/>
      </c>
    </row>
    <row r="23" spans="1:256" ht="13.5" customHeight="1">
      <c r="A23" s="47">
        <v>17</v>
      </c>
      <c r="B23" s="47">
        <f>IF('[1]Einstellung'!B56&lt;&gt;"",'[1]Einstellung'!B56,"")</f>
      </c>
      <c r="C23" s="63">
        <f>'[1]Einstellung'!D56</f>
      </c>
      <c r="D23" s="64">
        <f>'[1]Einstellung'!D56</f>
      </c>
      <c r="E23" s="50">
        <f>IF('[1]Einstellung'!$S$28="N",IF('[1]Wettkampf'!BK22&lt;&gt;"",VLOOKUP('[1]Wettkampf'!BK22,Athl01,13),""),IF('[1]Wettkampf'!BK22&lt;&gt;"",VLOOKUP('[1]Wettkampf'!BK22,Athl01,'[1]Einstellung'!$I$2),""))</f>
      </c>
      <c r="F23" s="51">
        <f>IF('[1]Wettkampf'!BK22&lt;&gt;"",YEAR(VLOOKUP('[1]Wettkampf'!BK22,Athl01,4)),"")</f>
      </c>
      <c r="G23" s="47">
        <f t="shared" si="0"/>
      </c>
      <c r="H23" s="52">
        <f>IF('[1]Wettkampf'!K22="","",'[1]Wettkampf'!K22)</f>
      </c>
      <c r="I23" s="53">
        <f>IF('[1]Wettkampf'!P22=0,"",'[1]Wettkampf'!P22)</f>
      </c>
      <c r="J23" s="54">
        <f>IF('[1]Wettkampf'!Q22="+","",IF('[1]Wettkampf'!Q22="-","x",""))</f>
      </c>
      <c r="K23" s="55">
        <f>IF('[1]Wettkampf'!R22=0,"",'[1]Wettkampf'!R22)</f>
      </c>
      <c r="L23" s="54">
        <f>IF('[1]Wettkampf'!S22="+","",IF('[1]Wettkampf'!S22="-","x",""))</f>
      </c>
      <c r="M23" s="55">
        <f>IF('[1]Wettkampf'!T22=0,"",'[1]Wettkampf'!T22)</f>
      </c>
      <c r="N23" s="54">
        <f>IF('[1]Wettkampf'!U22="+","",IF('[1]Wettkampf'!U22="-","x",""))</f>
      </c>
      <c r="O23" s="56">
        <f>IF('[1]Wettkampf'!L22&lt;&gt;"",'[1]Wettkampf'!BA22,"")</f>
      </c>
      <c r="P23" s="57" t="s">
        <v>20</v>
      </c>
      <c r="Q23" s="53">
        <f>IF('[1]Wettkampf'!W22=0,"",'[1]Wettkampf'!W22)</f>
      </c>
      <c r="R23" s="54">
        <f>IF('[1]Wettkampf'!X22="+","",IF('[1]Wettkampf'!X22="-","x",""))</f>
      </c>
      <c r="S23" s="55">
        <f>IF('[1]Wettkampf'!Y22=0,"",'[1]Wettkampf'!Y22)</f>
      </c>
      <c r="T23" s="54">
        <f>IF('[1]Wettkampf'!Z22="+","",IF('[1]Wettkampf'!Z22="-","x",""))</f>
      </c>
      <c r="U23" s="55">
        <f>IF('[1]Wettkampf'!AA22=0,"",'[1]Wettkampf'!AA22)</f>
      </c>
      <c r="V23" s="54">
        <f>IF('[1]Wettkampf'!AB22="+","",IF('[1]Wettkampf'!AB22="-","x",""))</f>
      </c>
      <c r="W23" s="56">
        <f>IF('[1]Wettkampf'!L22&lt;&gt;"",'[1]Wettkampf'!BE22,"")</f>
      </c>
      <c r="X23" s="57" t="s">
        <v>20</v>
      </c>
      <c r="Y23" s="58">
        <f>IF('[1]Wettkampf'!L22&lt;&gt;"",IF($AU$1="J",O23+W23,IF($AU$1="R",IF(O23=0,0,O23+W23),IF(AU$1="S",IF(W23=0,0,O23+W23),IF(O23=0,0,IF(W23=0,0,O23+W23))))),"")</f>
      </c>
      <c r="Z23" s="59">
        <f>IF('[1]Wettkampf'!L22&lt;&gt;"",ROUND('[1]Wettkampf'!BR22*Y23,2),"")</f>
      </c>
      <c r="AA23" s="60">
        <f t="shared" si="1"/>
      </c>
      <c r="AB23" s="61">
        <f>IF('[1]Einstellung'!L56&lt;&gt;"",IF(ISERROR(VLOOKUP(A23,R_GRP_01,2,FALSE)),99,IF(VLOOKUP(A23,R_GRP_01,1,FALSE)=A23,VLOOKUP(A23,R_GRP_01,2,FALSE),99)),"")</f>
      </c>
      <c r="AC23" s="61">
        <f>IF('[1]Einstellung'!M56&lt;&gt;"",IF(ISERROR(VLOOKUP(A23,R_GRP_02,2)),99,IF(VLOOKUP(A23,R_GRP_02,1)=A23,VLOOKUP(A23,R_GRP_02,2),99)),"")</f>
      </c>
      <c r="AD23" s="61">
        <f>IF('[1]Einstellung'!N56&lt;&gt;"",IF(ISERROR(VLOOKUP(A23,R_GRP_03,2)),99,IF(VLOOKUP(A23,R_GRP_03,1)=A23,VLOOKUP(A23,R_GRP_03,2),99)),"")</f>
      </c>
      <c r="AE23" s="61">
        <f>IF('[1]Einstellung'!O56&lt;&gt;"",IF(ISERROR(VLOOKUP(A23,R_GRP_04,2)),99,IF(VLOOKUP(A23,R_GRP_04,1)=A23,VLOOKUP(A23,R_GRP_04,2),99)),"")</f>
      </c>
      <c r="AF23" s="61">
        <f>IF('[1]Einstellung'!P56&lt;&gt;"",IF(ISERROR(VLOOKUP(A23,R_GRP_05,2)),99,IF(VLOOKUP(A23,R_GRP_05,1)=A23,VLOOKUP(A23,R_GRP_05,2),99)),"")</f>
      </c>
      <c r="AG23" s="61">
        <f>IF('[1]Einstellung'!Q56&lt;&gt;"",IF(ISERROR(VLOOKUP(A23,R_GRP_06,2)),99,IF(VLOOKUP(A23,R_GRP_06,1)=A23,VLOOKUP(A23,R_GRP_06,2),99)),"")</f>
      </c>
      <c r="AH23" s="61">
        <f>IF('[1]Einstellung'!R56&lt;&gt;"",IF(ISERROR(VLOOKUP(A23,R_GRP_07,2)),99,IF(VLOOKUP(A23,R_GRP_07,1)=A23,VLOOKUP(A23,R_GRP_07,2),99)),"")</f>
      </c>
      <c r="AI23" s="61">
        <f>IF('[1]Einstellung'!S56&lt;&gt;"",IF(ISERROR(VLOOKUP(A23,R_GRP_08,2)),99,IF(VLOOKUP(A23,R_GRP_08,1)=A23,VLOOKUP(A23,R_GRP_08,2),99)),"")</f>
      </c>
      <c r="AJ23" s="61">
        <f>IF('[1]Einstellung'!T56&lt;&gt;"",IF(ISERROR(VLOOKUP(A23,R_GRP_09,2)),99,IF(VLOOKUP(A23,R_GRP_09,1)=A23,VLOOKUP(A23,R_GRP_09,2),99)),"")</f>
      </c>
      <c r="AK23" s="61">
        <f>IF('[1]Einstellung'!U56&lt;&gt;"",IF(ISERROR(VLOOKUP(A23,R_GRP_10,2)),99,IF(VLOOKUP(A23,R_GRP_10,1)=A23,VLOOKUP(A23,R_GRP_10,2),99)),"")</f>
      </c>
      <c r="AL23" s="61">
        <f>IF('[1]Einstellung'!V56&lt;&gt;"",IF(ISERROR(VLOOKUP(A23,R_GRP_11,2)),99,IF(VLOOKUP(A23,R_GRP_11,1)=A23,VLOOKUP(A23,R_GRP_11,2),99)),"")</f>
      </c>
      <c r="AM23" s="61">
        <f>IF('[1]Einstellung'!W56&lt;&gt;"",IF(ISERROR(VLOOKUP(A23,R_GRP_12,2)),99,IF(VLOOKUP(A23,R_GRP_12,1)=A23,VLOOKUP(A23,R_GRP_12,2),99)),"")</f>
      </c>
      <c r="AN23" s="61">
        <f>IF('[1]Einstellung'!X56&lt;&gt;"",IF(ISERROR(VLOOKUP(A23,R_GRP_13,2)),99,IF(VLOOKUP(A23,R_GRP_13,1)=A23,VLOOKUP(A23,R_GRP_13,2),99)),"")</f>
      </c>
      <c r="AO23" s="61">
        <f>IF('[1]Einstellung'!Y56&lt;&gt;"",IF(ISERROR(VLOOKUP(A23,R_GRP_14,2)),99,IF(VLOOKUP(A23,R_GRP_14,1)=A23,VLOOKUP(A23,R_GRP_14,2),99)),"")</f>
      </c>
      <c r="AP23" s="61">
        <f t="shared" si="2"/>
      </c>
      <c r="AQ23" s="61">
        <f t="shared" si="3"/>
      </c>
      <c r="AU23" s="46">
        <f>IF(C23&lt;&gt;"",YEAR('[1]Wiegeliste'!$D$4)-F23,0)</f>
        <v>0</v>
      </c>
      <c r="AV23">
        <f t="shared" si="4"/>
        <v>0</v>
      </c>
      <c r="AZ23" s="62">
        <f t="shared" si="5"/>
        <v>0</v>
      </c>
      <c r="BA23">
        <f t="shared" si="6"/>
        <v>0</v>
      </c>
      <c r="BB23">
        <f t="shared" si="7"/>
        <v>99</v>
      </c>
      <c r="BC23">
        <f t="shared" si="8"/>
        <v>99017</v>
      </c>
      <c r="BD23">
        <f t="shared" si="9"/>
        <v>99017</v>
      </c>
      <c r="BE23">
        <f t="shared" si="10"/>
        <v>99</v>
      </c>
      <c r="BF23">
        <f t="shared" si="11"/>
        <v>17</v>
      </c>
      <c r="BH23">
        <f t="shared" si="12"/>
        <v>0</v>
      </c>
      <c r="BI23" t="e">
        <f t="shared" si="13"/>
        <v>#VALUE!</v>
      </c>
      <c r="BJ23" t="e">
        <f t="shared" si="14"/>
        <v>#VALUE!</v>
      </c>
      <c r="BK23" t="e">
        <f t="shared" si="15"/>
        <v>#VALUE!</v>
      </c>
      <c r="BL23" t="e">
        <f t="shared" si="16"/>
        <v>#VALUE!</v>
      </c>
      <c r="BM23" t="e">
        <f t="shared" si="17"/>
        <v>#VALUE!</v>
      </c>
      <c r="BN23" t="e">
        <f t="shared" si="18"/>
        <v>#VALUE!</v>
      </c>
      <c r="BQ23">
        <f t="shared" si="19"/>
      </c>
      <c r="BR23">
        <f t="shared" si="20"/>
        <v>0</v>
      </c>
      <c r="BS23">
        <f>IF('[1]Einstellung'!L56="",0,1)</f>
        <v>0</v>
      </c>
      <c r="BT23">
        <f t="shared" si="21"/>
        <v>0</v>
      </c>
      <c r="BU23">
        <f t="shared" si="22"/>
        <v>0</v>
      </c>
      <c r="BV23">
        <f t="shared" si="23"/>
        <v>0</v>
      </c>
      <c r="BW23">
        <f t="shared" si="24"/>
        <v>0</v>
      </c>
      <c r="BX23">
        <f t="shared" si="128"/>
        <v>0</v>
      </c>
      <c r="BY23">
        <f t="shared" si="25"/>
        <v>99999</v>
      </c>
      <c r="BZ23">
        <f t="shared" si="26"/>
        <v>99999</v>
      </c>
      <c r="CA23">
        <f t="shared" si="27"/>
        <v>999</v>
      </c>
      <c r="CB23">
        <f t="shared" si="28"/>
        <v>99</v>
      </c>
      <c r="CD23">
        <f t="shared" si="29"/>
      </c>
      <c r="CF23">
        <f>IF('[1]Einstellung'!M56="",0,1)</f>
        <v>0</v>
      </c>
      <c r="CG23">
        <f t="shared" si="30"/>
        <v>0</v>
      </c>
      <c r="CH23">
        <f t="shared" si="31"/>
        <v>0</v>
      </c>
      <c r="CI23">
        <f t="shared" si="32"/>
        <v>0</v>
      </c>
      <c r="CJ23">
        <f t="shared" si="33"/>
        <v>0</v>
      </c>
      <c r="CK23">
        <f t="shared" si="129"/>
        <v>0</v>
      </c>
      <c r="CL23">
        <f t="shared" si="34"/>
        <v>99999</v>
      </c>
      <c r="CM23">
        <f t="shared" si="35"/>
        <v>99999</v>
      </c>
      <c r="CN23">
        <f t="shared" si="36"/>
        <v>999</v>
      </c>
      <c r="CO23">
        <f t="shared" si="37"/>
        <v>99</v>
      </c>
      <c r="CQ23">
        <f t="shared" si="38"/>
        <v>0</v>
      </c>
      <c r="CS23">
        <f>IF('[1]Einstellung'!N56="",0,1)</f>
        <v>0</v>
      </c>
      <c r="CT23">
        <f t="shared" si="39"/>
        <v>0</v>
      </c>
      <c r="CU23">
        <f t="shared" si="40"/>
        <v>0</v>
      </c>
      <c r="CV23">
        <f t="shared" si="41"/>
        <v>0</v>
      </c>
      <c r="CW23">
        <f t="shared" si="42"/>
        <v>0</v>
      </c>
      <c r="CX23">
        <f t="shared" si="130"/>
        <v>0</v>
      </c>
      <c r="CY23">
        <f t="shared" si="43"/>
        <v>99999</v>
      </c>
      <c r="CZ23">
        <f t="shared" si="44"/>
        <v>99999</v>
      </c>
      <c r="DA23">
        <f t="shared" si="45"/>
        <v>999</v>
      </c>
      <c r="DB23">
        <f t="shared" si="46"/>
        <v>99</v>
      </c>
      <c r="DD23">
        <f t="shared" si="47"/>
        <v>0</v>
      </c>
      <c r="DF23">
        <f>IF('[1]Einstellung'!O56="",0,1)</f>
        <v>0</v>
      </c>
      <c r="DG23">
        <f t="shared" si="48"/>
        <v>0</v>
      </c>
      <c r="DH23">
        <f t="shared" si="49"/>
        <v>0</v>
      </c>
      <c r="DI23">
        <f t="shared" si="50"/>
        <v>0</v>
      </c>
      <c r="DJ23">
        <f t="shared" si="51"/>
        <v>0</v>
      </c>
      <c r="DK23">
        <f t="shared" si="131"/>
        <v>0</v>
      </c>
      <c r="DL23">
        <f t="shared" si="52"/>
        <v>99999</v>
      </c>
      <c r="DM23">
        <f t="shared" si="53"/>
        <v>99999</v>
      </c>
      <c r="DN23">
        <f t="shared" si="54"/>
        <v>999</v>
      </c>
      <c r="DO23">
        <f t="shared" si="55"/>
        <v>99</v>
      </c>
      <c r="DQ23">
        <f t="shared" si="56"/>
        <v>0</v>
      </c>
      <c r="DS23">
        <f>IF('[1]Einstellung'!P56="",0,1)</f>
        <v>0</v>
      </c>
      <c r="DT23">
        <f t="shared" si="57"/>
        <v>0</v>
      </c>
      <c r="DU23">
        <f t="shared" si="58"/>
        <v>0</v>
      </c>
      <c r="DV23">
        <f t="shared" si="59"/>
        <v>0</v>
      </c>
      <c r="DW23">
        <f t="shared" si="60"/>
        <v>0</v>
      </c>
      <c r="DX23">
        <f t="shared" si="132"/>
        <v>0</v>
      </c>
      <c r="DY23">
        <f t="shared" si="61"/>
        <v>99999</v>
      </c>
      <c r="DZ23">
        <f>SMALL(DY$7:DY$42,$A23)</f>
        <v>99999</v>
      </c>
      <c r="EA23">
        <f t="shared" si="62"/>
        <v>999</v>
      </c>
      <c r="EB23">
        <f t="shared" si="63"/>
        <v>99</v>
      </c>
      <c r="ED23">
        <f t="shared" si="64"/>
        <v>0</v>
      </c>
      <c r="EF23">
        <f>IF('[1]Einstellung'!Q56="",0,1)</f>
        <v>0</v>
      </c>
      <c r="EG23">
        <f t="shared" si="65"/>
        <v>0</v>
      </c>
      <c r="EH23">
        <f>LARGE(EG$7:EG$42,$A23)</f>
        <v>0</v>
      </c>
      <c r="EI23">
        <f t="shared" si="66"/>
        <v>0</v>
      </c>
      <c r="EJ23">
        <f t="shared" si="67"/>
        <v>0</v>
      </c>
      <c r="EK23">
        <f t="shared" si="133"/>
        <v>0</v>
      </c>
      <c r="EL23">
        <f t="shared" si="68"/>
        <v>99999</v>
      </c>
      <c r="EM23">
        <f>SMALL(EL$7:EL$42,$A23)</f>
        <v>99999</v>
      </c>
      <c r="EN23">
        <f t="shared" si="69"/>
        <v>999</v>
      </c>
      <c r="EO23">
        <f t="shared" si="70"/>
        <v>99</v>
      </c>
      <c r="EQ23">
        <f t="shared" si="71"/>
        <v>0</v>
      </c>
      <c r="ES23">
        <f>IF('[1]Einstellung'!R56="",0,1)</f>
        <v>0</v>
      </c>
      <c r="ET23">
        <f t="shared" si="72"/>
        <v>0</v>
      </c>
      <c r="EU23">
        <f>LARGE(ET$7:ET$42,$A23)</f>
        <v>0</v>
      </c>
      <c r="EV23">
        <f t="shared" si="73"/>
        <v>0</v>
      </c>
      <c r="EW23">
        <f t="shared" si="74"/>
        <v>0</v>
      </c>
      <c r="EX23">
        <f t="shared" si="134"/>
        <v>0</v>
      </c>
      <c r="EY23">
        <f t="shared" si="75"/>
        <v>99999</v>
      </c>
      <c r="EZ23">
        <f>SMALL(EY$7:EY$42,$A23)</f>
        <v>99999</v>
      </c>
      <c r="FA23">
        <f t="shared" si="76"/>
        <v>999</v>
      </c>
      <c r="FB23">
        <f t="shared" si="77"/>
        <v>99</v>
      </c>
      <c r="FD23">
        <f t="shared" si="78"/>
        <v>0</v>
      </c>
      <c r="FF23">
        <f>IF('[1]Einstellung'!S56="",0,1)</f>
        <v>0</v>
      </c>
      <c r="FG23">
        <f t="shared" si="79"/>
        <v>0</v>
      </c>
      <c r="FH23">
        <f>LARGE(FG$7:FG$42,$A23)</f>
        <v>0</v>
      </c>
      <c r="FI23">
        <f t="shared" si="80"/>
        <v>0</v>
      </c>
      <c r="FJ23">
        <f t="shared" si="81"/>
        <v>0</v>
      </c>
      <c r="FK23">
        <f t="shared" si="135"/>
        <v>0</v>
      </c>
      <c r="FL23">
        <f t="shared" si="82"/>
        <v>99999</v>
      </c>
      <c r="FM23" s="14">
        <f>SMALL(FL$7:FL$42,$A23)</f>
        <v>99999</v>
      </c>
      <c r="FN23">
        <f t="shared" si="83"/>
        <v>999</v>
      </c>
      <c r="FO23">
        <f t="shared" si="84"/>
        <v>99</v>
      </c>
      <c r="FQ23">
        <f t="shared" si="85"/>
        <v>0</v>
      </c>
      <c r="FS23">
        <f>IF('[1]Einstellung'!T56="",0,1)</f>
        <v>0</v>
      </c>
      <c r="FT23">
        <f t="shared" si="86"/>
        <v>0</v>
      </c>
      <c r="FU23">
        <f>LARGE(FT$7:FT$42,$A23)</f>
        <v>0</v>
      </c>
      <c r="FV23">
        <f t="shared" si="87"/>
        <v>0</v>
      </c>
      <c r="FW23">
        <f t="shared" si="88"/>
        <v>0</v>
      </c>
      <c r="FX23">
        <f t="shared" si="136"/>
        <v>0</v>
      </c>
      <c r="FY23">
        <f t="shared" si="89"/>
        <v>99999</v>
      </c>
      <c r="FZ23">
        <f>SMALL(FY$7:FY$42,$A23)</f>
        <v>99999</v>
      </c>
      <c r="GA23">
        <f t="shared" si="90"/>
        <v>999</v>
      </c>
      <c r="GB23">
        <f t="shared" si="91"/>
        <v>99</v>
      </c>
      <c r="GD23">
        <f t="shared" si="92"/>
        <v>0</v>
      </c>
      <c r="GF23">
        <f>IF('[1]Einstellung'!U56="",0,1)</f>
        <v>0</v>
      </c>
      <c r="GG23">
        <f t="shared" si="93"/>
        <v>0</v>
      </c>
      <c r="GH23">
        <f>LARGE(GG$7:GG$42,$A23)</f>
        <v>0</v>
      </c>
      <c r="GI23">
        <f t="shared" si="94"/>
        <v>0</v>
      </c>
      <c r="GJ23">
        <f t="shared" si="95"/>
        <v>0</v>
      </c>
      <c r="GK23">
        <f t="shared" si="137"/>
        <v>0</v>
      </c>
      <c r="GL23">
        <f t="shared" si="96"/>
        <v>99999</v>
      </c>
      <c r="GM23">
        <f>SMALL(GL$7:GL$42,$A23)</f>
        <v>99999</v>
      </c>
      <c r="GN23">
        <f t="shared" si="97"/>
        <v>999</v>
      </c>
      <c r="GO23">
        <f t="shared" si="98"/>
        <v>99</v>
      </c>
      <c r="GQ23">
        <f t="shared" si="99"/>
        <v>0</v>
      </c>
      <c r="GS23">
        <f>IF('[1]Einstellung'!V56="",0,1)</f>
        <v>0</v>
      </c>
      <c r="GT23">
        <f t="shared" si="100"/>
        <v>0</v>
      </c>
      <c r="GU23">
        <f>LARGE(GT$7:GT$42,$A23)</f>
        <v>0</v>
      </c>
      <c r="GV23">
        <f t="shared" si="101"/>
        <v>0</v>
      </c>
      <c r="GW23">
        <f t="shared" si="102"/>
        <v>0</v>
      </c>
      <c r="GX23">
        <f t="shared" si="138"/>
        <v>0</v>
      </c>
      <c r="GY23">
        <f t="shared" si="103"/>
        <v>99999</v>
      </c>
      <c r="GZ23">
        <f>SMALL(GY$7:GY$42,$A23)</f>
        <v>99999</v>
      </c>
      <c r="HA23">
        <f t="shared" si="104"/>
        <v>999</v>
      </c>
      <c r="HB23">
        <f t="shared" si="105"/>
        <v>99</v>
      </c>
      <c r="HD23">
        <f t="shared" si="106"/>
        <v>0</v>
      </c>
      <c r="HF23">
        <f>IF('[1]Einstellung'!W56="",0,1)</f>
        <v>0</v>
      </c>
      <c r="HG23">
        <f t="shared" si="107"/>
        <v>0</v>
      </c>
      <c r="HH23">
        <f>LARGE(HG$7:HG$42,$A23)</f>
        <v>0</v>
      </c>
      <c r="HI23">
        <f t="shared" si="108"/>
        <v>0</v>
      </c>
      <c r="HJ23">
        <f t="shared" si="109"/>
        <v>0</v>
      </c>
      <c r="HK23">
        <f t="shared" si="139"/>
        <v>0</v>
      </c>
      <c r="HL23">
        <f t="shared" si="110"/>
        <v>99999</v>
      </c>
      <c r="HM23">
        <f>SMALL(HL$7:HL$42,$A23)</f>
        <v>99999</v>
      </c>
      <c r="HN23">
        <f t="shared" si="111"/>
        <v>999</v>
      </c>
      <c r="HO23">
        <f t="shared" si="112"/>
        <v>99</v>
      </c>
      <c r="HQ23">
        <f t="shared" si="113"/>
        <v>0</v>
      </c>
      <c r="HS23">
        <f>IF('[1]Einstellung'!X56="",0,1)</f>
        <v>0</v>
      </c>
      <c r="HT23">
        <f t="shared" si="114"/>
        <v>0</v>
      </c>
      <c r="HU23">
        <f>LARGE(HT$7:HT$42,$A23)</f>
        <v>0</v>
      </c>
      <c r="HV23">
        <f t="shared" si="115"/>
        <v>0</v>
      </c>
      <c r="HW23">
        <f t="shared" si="116"/>
        <v>0</v>
      </c>
      <c r="HX23">
        <f t="shared" si="140"/>
        <v>0</v>
      </c>
      <c r="HY23">
        <f t="shared" si="117"/>
        <v>99999</v>
      </c>
      <c r="HZ23">
        <f>SMALL(HY$7:HY$42,$A23)</f>
        <v>99999</v>
      </c>
      <c r="IA23">
        <f t="shared" si="118"/>
        <v>999</v>
      </c>
      <c r="IB23">
        <f t="shared" si="119"/>
        <v>99</v>
      </c>
      <c r="ID23">
        <f t="shared" si="120"/>
        <v>0</v>
      </c>
      <c r="IF23">
        <f>IF('[1]Einstellung'!Y56="",0,1)</f>
        <v>0</v>
      </c>
      <c r="IG23">
        <f t="shared" si="121"/>
        <v>0</v>
      </c>
      <c r="IH23">
        <f>LARGE(IG$7:IG$42,$A23)</f>
        <v>0</v>
      </c>
      <c r="II23">
        <f t="shared" si="122"/>
        <v>0</v>
      </c>
      <c r="IJ23">
        <f t="shared" si="123"/>
        <v>0</v>
      </c>
      <c r="IK23">
        <f t="shared" si="141"/>
        <v>0</v>
      </c>
      <c r="IL23">
        <f t="shared" si="124"/>
        <v>99999</v>
      </c>
      <c r="IM23">
        <f>SMALL(IL$7:IL$42,$A23)</f>
        <v>99999</v>
      </c>
      <c r="IN23">
        <f t="shared" si="125"/>
        <v>999</v>
      </c>
      <c r="IO23">
        <f t="shared" si="126"/>
        <v>99</v>
      </c>
      <c r="IT23">
        <f>IF('[1]Wettkampf'!BK22&lt;&gt;"",VLOOKUP('[1]Wettkampf'!BK22,Athl01,11),"")</f>
      </c>
      <c r="IU23">
        <f>IF('[1]Wettkampf'!BK22&lt;&gt;"",VLOOKUP('[1]Wettkampf'!BK22,Athl01,10),"")</f>
      </c>
      <c r="IV23">
        <f t="shared" si="127"/>
      </c>
    </row>
    <row r="24" spans="1:256" ht="13.5" customHeight="1">
      <c r="A24" s="47">
        <v>18</v>
      </c>
      <c r="B24" s="47">
        <f>IF('[1]Einstellung'!B57&lt;&gt;"",'[1]Einstellung'!B57,"")</f>
      </c>
      <c r="C24" s="63">
        <f>'[1]Einstellung'!D57</f>
      </c>
      <c r="D24" s="64">
        <f>'[1]Einstellung'!D57</f>
      </c>
      <c r="E24" s="50">
        <f>IF('[1]Einstellung'!$S$28="N",IF('[1]Wettkampf'!BK23&lt;&gt;"",VLOOKUP('[1]Wettkampf'!BK23,Athl01,13),""),IF('[1]Wettkampf'!BK23&lt;&gt;"",VLOOKUP('[1]Wettkampf'!BK23,Athl01,'[1]Einstellung'!$I$2),""))</f>
      </c>
      <c r="F24" s="51">
        <f>IF('[1]Wettkampf'!BK23&lt;&gt;"",YEAR(VLOOKUP('[1]Wettkampf'!BK23,Athl01,4)),"")</f>
      </c>
      <c r="G24" s="47">
        <f t="shared" si="0"/>
      </c>
      <c r="H24" s="52">
        <f>IF('[1]Wettkampf'!K23="","",'[1]Wettkampf'!K23)</f>
      </c>
      <c r="I24" s="53">
        <f>IF('[1]Wettkampf'!P23=0,"",'[1]Wettkampf'!P23)</f>
      </c>
      <c r="J24" s="54">
        <f>IF('[1]Wettkampf'!Q23="+","",IF('[1]Wettkampf'!Q23="-","x",""))</f>
      </c>
      <c r="K24" s="55">
        <f>IF('[1]Wettkampf'!R23=0,"",'[1]Wettkampf'!R23)</f>
      </c>
      <c r="L24" s="54">
        <f>IF('[1]Wettkampf'!S23="+","",IF('[1]Wettkampf'!S23="-","x",""))</f>
      </c>
      <c r="M24" s="55">
        <f>IF('[1]Wettkampf'!T23=0,"",'[1]Wettkampf'!T23)</f>
      </c>
      <c r="N24" s="54">
        <f>IF('[1]Wettkampf'!U23="+","",IF('[1]Wettkampf'!U23="-","x",""))</f>
      </c>
      <c r="O24" s="56">
        <f>IF('[1]Wettkampf'!L23&lt;&gt;"",'[1]Wettkampf'!BA23,"")</f>
      </c>
      <c r="P24" s="57" t="s">
        <v>20</v>
      </c>
      <c r="Q24" s="53">
        <f>IF('[1]Wettkampf'!W23=0,"",'[1]Wettkampf'!W23)</f>
      </c>
      <c r="R24" s="54">
        <f>IF('[1]Wettkampf'!X23="+","",IF('[1]Wettkampf'!X23="-","x",""))</f>
      </c>
      <c r="S24" s="55">
        <f>IF('[1]Wettkampf'!Y23=0,"",'[1]Wettkampf'!Y23)</f>
      </c>
      <c r="T24" s="54">
        <f>IF('[1]Wettkampf'!Z23="+","",IF('[1]Wettkampf'!Z23="-","x",""))</f>
      </c>
      <c r="U24" s="55">
        <f>IF('[1]Wettkampf'!AA23=0,"",'[1]Wettkampf'!AA23)</f>
      </c>
      <c r="V24" s="54">
        <f>IF('[1]Wettkampf'!AB23="+","",IF('[1]Wettkampf'!AB23="-","x",""))</f>
      </c>
      <c r="W24" s="56">
        <f>IF('[1]Wettkampf'!L23&lt;&gt;"",'[1]Wettkampf'!BE23,"")</f>
      </c>
      <c r="X24" s="57" t="s">
        <v>20</v>
      </c>
      <c r="Y24" s="58">
        <f>IF('[1]Wettkampf'!L23&lt;&gt;"",IF($AU$1="J",O24+W24,IF($AU$1="R",IF(O24=0,0,O24+W24),IF(AU$1="S",IF(W24=0,0,O24+W24),IF(O24=0,0,IF(W24=0,0,O24+W24))))),"")</f>
      </c>
      <c r="Z24" s="59">
        <f>IF('[1]Wettkampf'!L23&lt;&gt;"",ROUND('[1]Wettkampf'!BR23*Y24,2),"")</f>
      </c>
      <c r="AA24" s="60">
        <f t="shared" si="1"/>
      </c>
      <c r="AB24" s="61">
        <f>IF('[1]Einstellung'!L57&lt;&gt;"",IF(ISERROR(VLOOKUP(A24,R_GRP_01,2,FALSE)),99,IF(VLOOKUP(A24,R_GRP_01,1,FALSE)=A24,VLOOKUP(A24,R_GRP_01,2,FALSE),99)),"")</f>
      </c>
      <c r="AC24" s="61">
        <f>IF('[1]Einstellung'!M57&lt;&gt;"",IF(ISERROR(VLOOKUP(A24,R_GRP_02,2)),99,IF(VLOOKUP(A24,R_GRP_02,1)=A24,VLOOKUP(A24,R_GRP_02,2),99)),"")</f>
      </c>
      <c r="AD24" s="61">
        <f>IF('[1]Einstellung'!N57&lt;&gt;"",IF(ISERROR(VLOOKUP(A24,R_GRP_03,2)),99,IF(VLOOKUP(A24,R_GRP_03,1)=A24,VLOOKUP(A24,R_GRP_03,2),99)),"")</f>
      </c>
      <c r="AE24" s="61">
        <f>IF('[1]Einstellung'!O57&lt;&gt;"",IF(ISERROR(VLOOKUP(A24,R_GRP_04,2)),99,IF(VLOOKUP(A24,R_GRP_04,1)=A24,VLOOKUP(A24,R_GRP_04,2),99)),"")</f>
      </c>
      <c r="AF24" s="61">
        <f>IF('[1]Einstellung'!P57&lt;&gt;"",IF(ISERROR(VLOOKUP(A24,R_GRP_05,2)),99,IF(VLOOKUP(A24,R_GRP_05,1)=A24,VLOOKUP(A24,R_GRP_05,2),99)),"")</f>
      </c>
      <c r="AG24" s="61">
        <f>IF('[1]Einstellung'!Q57&lt;&gt;"",IF(ISERROR(VLOOKUP(A24,R_GRP_06,2)),99,IF(VLOOKUP(A24,R_GRP_06,1)=A24,VLOOKUP(A24,R_GRP_06,2),99)),"")</f>
      </c>
      <c r="AH24" s="61">
        <f>IF('[1]Einstellung'!R57&lt;&gt;"",IF(ISERROR(VLOOKUP(A24,R_GRP_07,2)),99,IF(VLOOKUP(A24,R_GRP_07,1)=A24,VLOOKUP(A24,R_GRP_07,2),99)),"")</f>
      </c>
      <c r="AI24" s="61">
        <f>IF('[1]Einstellung'!S57&lt;&gt;"",IF(ISERROR(VLOOKUP(A24,R_GRP_08,2)),99,IF(VLOOKUP(A24,R_GRP_08,1)=A24,VLOOKUP(A24,R_GRP_08,2),99)),"")</f>
      </c>
      <c r="AJ24" s="61">
        <f>IF('[1]Einstellung'!T57&lt;&gt;"",IF(ISERROR(VLOOKUP(A24,R_GRP_09,2)),99,IF(VLOOKUP(A24,R_GRP_09,1)=A24,VLOOKUP(A24,R_GRP_09,2),99)),"")</f>
      </c>
      <c r="AK24" s="61">
        <f>IF('[1]Einstellung'!U57&lt;&gt;"",IF(ISERROR(VLOOKUP(A24,R_GRP_10,2)),99,IF(VLOOKUP(A24,R_GRP_10,1)=A24,VLOOKUP(A24,R_GRP_10,2),99)),"")</f>
      </c>
      <c r="AL24" s="61">
        <f>IF('[1]Einstellung'!V57&lt;&gt;"",IF(ISERROR(VLOOKUP(A24,R_GRP_11,2)),99,IF(VLOOKUP(A24,R_GRP_11,1)=A24,VLOOKUP(A24,R_GRP_11,2),99)),"")</f>
      </c>
      <c r="AM24" s="61">
        <f>IF('[1]Einstellung'!W57&lt;&gt;"",IF(ISERROR(VLOOKUP(A24,R_GRP_12,2)),99,IF(VLOOKUP(A24,R_GRP_12,1)=A24,VLOOKUP(A24,R_GRP_12,2),99)),"")</f>
      </c>
      <c r="AN24" s="61">
        <f>IF('[1]Einstellung'!X57&lt;&gt;"",IF(ISERROR(VLOOKUP(A24,R_GRP_13,2)),99,IF(VLOOKUP(A24,R_GRP_13,1)=A24,VLOOKUP(A24,R_GRP_13,2),99)),"")</f>
      </c>
      <c r="AO24" s="61">
        <f>IF('[1]Einstellung'!Y57&lt;&gt;"",IF(ISERROR(VLOOKUP(A24,R_GRP_14,2)),99,IF(VLOOKUP(A24,R_GRP_14,1)=A24,VLOOKUP(A24,R_GRP_14,2),99)),"")</f>
      </c>
      <c r="AP24" s="61">
        <f t="shared" si="2"/>
      </c>
      <c r="AQ24" s="61">
        <f t="shared" si="3"/>
      </c>
      <c r="AU24" s="46">
        <f>IF(C24&lt;&gt;"",YEAR('[1]Wiegeliste'!$D$4)-F24,0)</f>
        <v>0</v>
      </c>
      <c r="AV24">
        <f t="shared" si="4"/>
        <v>0</v>
      </c>
      <c r="AZ24" s="62">
        <f t="shared" si="5"/>
        <v>0</v>
      </c>
      <c r="BA24">
        <f t="shared" si="6"/>
        <v>0</v>
      </c>
      <c r="BB24">
        <f t="shared" si="7"/>
        <v>99</v>
      </c>
      <c r="BC24">
        <f t="shared" si="8"/>
        <v>99018</v>
      </c>
      <c r="BD24">
        <f t="shared" si="9"/>
        <v>99018</v>
      </c>
      <c r="BE24">
        <f t="shared" si="10"/>
        <v>99</v>
      </c>
      <c r="BF24">
        <f t="shared" si="11"/>
        <v>18</v>
      </c>
      <c r="BH24">
        <f t="shared" si="12"/>
        <v>0</v>
      </c>
      <c r="BI24" t="e">
        <f t="shared" si="13"/>
        <v>#VALUE!</v>
      </c>
      <c r="BJ24" t="e">
        <f t="shared" si="14"/>
        <v>#VALUE!</v>
      </c>
      <c r="BK24" t="e">
        <f t="shared" si="15"/>
        <v>#VALUE!</v>
      </c>
      <c r="BL24" t="e">
        <f t="shared" si="16"/>
        <v>#VALUE!</v>
      </c>
      <c r="BM24" t="e">
        <f t="shared" si="17"/>
        <v>#VALUE!</v>
      </c>
      <c r="BN24" t="e">
        <f t="shared" si="18"/>
        <v>#VALUE!</v>
      </c>
      <c r="BQ24">
        <f t="shared" si="19"/>
      </c>
      <c r="BR24">
        <f t="shared" si="20"/>
        <v>0</v>
      </c>
      <c r="BS24">
        <f>IF('[1]Einstellung'!L57="",0,1)</f>
        <v>0</v>
      </c>
      <c r="BT24">
        <f t="shared" si="21"/>
        <v>0</v>
      </c>
      <c r="BU24">
        <f t="shared" si="22"/>
        <v>0</v>
      </c>
      <c r="BV24">
        <f t="shared" si="23"/>
        <v>0</v>
      </c>
      <c r="BW24">
        <f t="shared" si="24"/>
        <v>0</v>
      </c>
      <c r="BX24">
        <f t="shared" si="128"/>
        <v>0</v>
      </c>
      <c r="BY24">
        <f t="shared" si="25"/>
        <v>99999</v>
      </c>
      <c r="BZ24">
        <f t="shared" si="26"/>
        <v>99999</v>
      </c>
      <c r="CA24">
        <f t="shared" si="27"/>
        <v>999</v>
      </c>
      <c r="CB24">
        <f t="shared" si="28"/>
        <v>99</v>
      </c>
      <c r="CD24">
        <f t="shared" si="29"/>
      </c>
      <c r="CF24">
        <f>IF('[1]Einstellung'!M57="",0,1)</f>
        <v>0</v>
      </c>
      <c r="CG24">
        <f t="shared" si="30"/>
        <v>0</v>
      </c>
      <c r="CH24">
        <f t="shared" si="31"/>
        <v>0</v>
      </c>
      <c r="CI24">
        <f t="shared" si="32"/>
        <v>0</v>
      </c>
      <c r="CJ24">
        <f t="shared" si="33"/>
        <v>0</v>
      </c>
      <c r="CK24">
        <f t="shared" si="129"/>
        <v>0</v>
      </c>
      <c r="CL24">
        <f t="shared" si="34"/>
        <v>99999</v>
      </c>
      <c r="CM24">
        <f t="shared" si="35"/>
        <v>99999</v>
      </c>
      <c r="CN24">
        <f t="shared" si="36"/>
        <v>999</v>
      </c>
      <c r="CO24">
        <f t="shared" si="37"/>
        <v>99</v>
      </c>
      <c r="CQ24">
        <f t="shared" si="38"/>
        <v>0</v>
      </c>
      <c r="CS24">
        <f>IF('[1]Einstellung'!N57="",0,1)</f>
        <v>0</v>
      </c>
      <c r="CT24">
        <f t="shared" si="39"/>
        <v>0</v>
      </c>
      <c r="CU24">
        <f t="shared" si="40"/>
        <v>0</v>
      </c>
      <c r="CV24">
        <f t="shared" si="41"/>
        <v>0</v>
      </c>
      <c r="CW24">
        <f t="shared" si="42"/>
        <v>0</v>
      </c>
      <c r="CX24">
        <f t="shared" si="130"/>
        <v>0</v>
      </c>
      <c r="CY24">
        <f t="shared" si="43"/>
        <v>99999</v>
      </c>
      <c r="CZ24">
        <f t="shared" si="44"/>
        <v>99999</v>
      </c>
      <c r="DA24">
        <f t="shared" si="45"/>
        <v>999</v>
      </c>
      <c r="DB24">
        <f t="shared" si="46"/>
        <v>99</v>
      </c>
      <c r="DD24">
        <f t="shared" si="47"/>
        <v>0</v>
      </c>
      <c r="DF24">
        <f>IF('[1]Einstellung'!O57="",0,1)</f>
        <v>0</v>
      </c>
      <c r="DG24">
        <f t="shared" si="48"/>
        <v>0</v>
      </c>
      <c r="DH24">
        <f t="shared" si="49"/>
        <v>0</v>
      </c>
      <c r="DI24">
        <f t="shared" si="50"/>
        <v>0</v>
      </c>
      <c r="DJ24">
        <f t="shared" si="51"/>
        <v>0</v>
      </c>
      <c r="DK24">
        <f t="shared" si="131"/>
        <v>0</v>
      </c>
      <c r="DL24">
        <f t="shared" si="52"/>
        <v>99999</v>
      </c>
      <c r="DM24">
        <f t="shared" si="53"/>
        <v>99999</v>
      </c>
      <c r="DN24">
        <f t="shared" si="54"/>
        <v>999</v>
      </c>
      <c r="DO24">
        <f t="shared" si="55"/>
        <v>99</v>
      </c>
      <c r="DQ24">
        <f t="shared" si="56"/>
        <v>0</v>
      </c>
      <c r="DS24">
        <f>IF('[1]Einstellung'!P57="",0,1)</f>
        <v>0</v>
      </c>
      <c r="DT24">
        <f t="shared" si="57"/>
        <v>0</v>
      </c>
      <c r="DU24">
        <f t="shared" si="58"/>
        <v>0</v>
      </c>
      <c r="DV24">
        <f t="shared" si="59"/>
        <v>0</v>
      </c>
      <c r="DW24">
        <f t="shared" si="60"/>
        <v>0</v>
      </c>
      <c r="DX24">
        <f t="shared" si="132"/>
        <v>0</v>
      </c>
      <c r="DY24">
        <f t="shared" si="61"/>
        <v>99999</v>
      </c>
      <c r="DZ24">
        <f>SMALL(DY$7:DY$42,$A24)</f>
        <v>99999</v>
      </c>
      <c r="EA24">
        <f t="shared" si="62"/>
        <v>999</v>
      </c>
      <c r="EB24">
        <f t="shared" si="63"/>
        <v>99</v>
      </c>
      <c r="ED24">
        <f t="shared" si="64"/>
        <v>0</v>
      </c>
      <c r="EF24">
        <f>IF('[1]Einstellung'!Q57="",0,1)</f>
        <v>0</v>
      </c>
      <c r="EG24">
        <f t="shared" si="65"/>
        <v>0</v>
      </c>
      <c r="EH24">
        <f>LARGE(EG$7:EG$42,$A24)</f>
        <v>0</v>
      </c>
      <c r="EI24">
        <f t="shared" si="66"/>
        <v>0</v>
      </c>
      <c r="EJ24">
        <f t="shared" si="67"/>
        <v>0</v>
      </c>
      <c r="EK24">
        <f t="shared" si="133"/>
        <v>0</v>
      </c>
      <c r="EL24">
        <f t="shared" si="68"/>
        <v>99999</v>
      </c>
      <c r="EM24">
        <f>SMALL(EL$7:EL$42,$A24)</f>
        <v>99999</v>
      </c>
      <c r="EN24">
        <f t="shared" si="69"/>
        <v>999</v>
      </c>
      <c r="EO24">
        <f t="shared" si="70"/>
        <v>99</v>
      </c>
      <c r="EQ24">
        <f t="shared" si="71"/>
        <v>0</v>
      </c>
      <c r="ES24">
        <f>IF('[1]Einstellung'!R57="",0,1)</f>
        <v>0</v>
      </c>
      <c r="ET24">
        <f t="shared" si="72"/>
        <v>0</v>
      </c>
      <c r="EU24">
        <f>LARGE(ET$7:ET$42,$A24)</f>
        <v>0</v>
      </c>
      <c r="EV24">
        <f t="shared" si="73"/>
        <v>0</v>
      </c>
      <c r="EW24">
        <f t="shared" si="74"/>
        <v>0</v>
      </c>
      <c r="EX24">
        <f t="shared" si="134"/>
        <v>0</v>
      </c>
      <c r="EY24">
        <f t="shared" si="75"/>
        <v>99999</v>
      </c>
      <c r="EZ24">
        <f>SMALL(EY$7:EY$42,$A24)</f>
        <v>99999</v>
      </c>
      <c r="FA24">
        <f t="shared" si="76"/>
        <v>999</v>
      </c>
      <c r="FB24">
        <f t="shared" si="77"/>
        <v>99</v>
      </c>
      <c r="FD24">
        <f t="shared" si="78"/>
        <v>0</v>
      </c>
      <c r="FF24">
        <f>IF('[1]Einstellung'!S57="",0,1)</f>
        <v>0</v>
      </c>
      <c r="FG24">
        <f t="shared" si="79"/>
        <v>0</v>
      </c>
      <c r="FH24">
        <f>LARGE(FG$7:FG$42,$A24)</f>
        <v>0</v>
      </c>
      <c r="FI24">
        <f t="shared" si="80"/>
        <v>0</v>
      </c>
      <c r="FJ24">
        <f t="shared" si="81"/>
        <v>0</v>
      </c>
      <c r="FK24">
        <f t="shared" si="135"/>
        <v>0</v>
      </c>
      <c r="FL24">
        <f t="shared" si="82"/>
        <v>99999</v>
      </c>
      <c r="FM24" s="14">
        <f>SMALL(FL$7:FL$42,$A24)</f>
        <v>99999</v>
      </c>
      <c r="FN24">
        <f t="shared" si="83"/>
        <v>999</v>
      </c>
      <c r="FO24">
        <f t="shared" si="84"/>
        <v>99</v>
      </c>
      <c r="FQ24">
        <f t="shared" si="85"/>
        <v>0</v>
      </c>
      <c r="FS24">
        <f>IF('[1]Einstellung'!T57="",0,1)</f>
        <v>0</v>
      </c>
      <c r="FT24">
        <f t="shared" si="86"/>
        <v>0</v>
      </c>
      <c r="FU24">
        <f>LARGE(FT$7:FT$42,$A24)</f>
        <v>0</v>
      </c>
      <c r="FV24">
        <f t="shared" si="87"/>
        <v>0</v>
      </c>
      <c r="FW24">
        <f t="shared" si="88"/>
        <v>0</v>
      </c>
      <c r="FX24">
        <f t="shared" si="136"/>
        <v>0</v>
      </c>
      <c r="FY24">
        <f t="shared" si="89"/>
        <v>99999</v>
      </c>
      <c r="FZ24">
        <f>SMALL(FY$7:FY$42,$A24)</f>
        <v>99999</v>
      </c>
      <c r="GA24">
        <f t="shared" si="90"/>
        <v>999</v>
      </c>
      <c r="GB24">
        <f t="shared" si="91"/>
        <v>99</v>
      </c>
      <c r="GD24">
        <f t="shared" si="92"/>
        <v>0</v>
      </c>
      <c r="GF24">
        <f>IF('[1]Einstellung'!U57="",0,1)</f>
        <v>0</v>
      </c>
      <c r="GG24">
        <f t="shared" si="93"/>
        <v>0</v>
      </c>
      <c r="GH24">
        <f>LARGE(GG$7:GG$42,$A24)</f>
        <v>0</v>
      </c>
      <c r="GI24">
        <f t="shared" si="94"/>
        <v>0</v>
      </c>
      <c r="GJ24">
        <f t="shared" si="95"/>
        <v>0</v>
      </c>
      <c r="GK24">
        <f t="shared" si="137"/>
        <v>0</v>
      </c>
      <c r="GL24">
        <f t="shared" si="96"/>
        <v>99999</v>
      </c>
      <c r="GM24">
        <f>SMALL(GL$7:GL$42,$A24)</f>
        <v>99999</v>
      </c>
      <c r="GN24">
        <f t="shared" si="97"/>
        <v>999</v>
      </c>
      <c r="GO24">
        <f t="shared" si="98"/>
        <v>99</v>
      </c>
      <c r="GQ24">
        <f t="shared" si="99"/>
        <v>0</v>
      </c>
      <c r="GS24">
        <f>IF('[1]Einstellung'!V57="",0,1)</f>
        <v>0</v>
      </c>
      <c r="GT24">
        <f t="shared" si="100"/>
        <v>0</v>
      </c>
      <c r="GU24">
        <f>LARGE(GT$7:GT$42,$A24)</f>
        <v>0</v>
      </c>
      <c r="GV24">
        <f t="shared" si="101"/>
        <v>0</v>
      </c>
      <c r="GW24">
        <f t="shared" si="102"/>
        <v>0</v>
      </c>
      <c r="GX24">
        <f t="shared" si="138"/>
        <v>0</v>
      </c>
      <c r="GY24">
        <f t="shared" si="103"/>
        <v>99999</v>
      </c>
      <c r="GZ24">
        <f>SMALL(GY$7:GY$42,$A24)</f>
        <v>99999</v>
      </c>
      <c r="HA24">
        <f t="shared" si="104"/>
        <v>999</v>
      </c>
      <c r="HB24">
        <f t="shared" si="105"/>
        <v>99</v>
      </c>
      <c r="HD24">
        <f t="shared" si="106"/>
        <v>0</v>
      </c>
      <c r="HF24">
        <f>IF('[1]Einstellung'!W57="",0,1)</f>
        <v>0</v>
      </c>
      <c r="HG24">
        <f t="shared" si="107"/>
        <v>0</v>
      </c>
      <c r="HH24">
        <f>LARGE(HG$7:HG$42,$A24)</f>
        <v>0</v>
      </c>
      <c r="HI24">
        <f t="shared" si="108"/>
        <v>0</v>
      </c>
      <c r="HJ24">
        <f t="shared" si="109"/>
        <v>0</v>
      </c>
      <c r="HK24">
        <f t="shared" si="139"/>
        <v>0</v>
      </c>
      <c r="HL24">
        <f t="shared" si="110"/>
        <v>99999</v>
      </c>
      <c r="HM24">
        <f>SMALL(HL$7:HL$42,$A24)</f>
        <v>99999</v>
      </c>
      <c r="HN24">
        <f t="shared" si="111"/>
        <v>999</v>
      </c>
      <c r="HO24">
        <f t="shared" si="112"/>
        <v>99</v>
      </c>
      <c r="HQ24">
        <f t="shared" si="113"/>
        <v>0</v>
      </c>
      <c r="HS24">
        <f>IF('[1]Einstellung'!X57="",0,1)</f>
        <v>0</v>
      </c>
      <c r="HT24">
        <f t="shared" si="114"/>
        <v>0</v>
      </c>
      <c r="HU24">
        <f>LARGE(HT$7:HT$42,$A24)</f>
        <v>0</v>
      </c>
      <c r="HV24">
        <f t="shared" si="115"/>
        <v>0</v>
      </c>
      <c r="HW24">
        <f t="shared" si="116"/>
        <v>0</v>
      </c>
      <c r="HX24">
        <f t="shared" si="140"/>
        <v>0</v>
      </c>
      <c r="HY24">
        <f t="shared" si="117"/>
        <v>99999</v>
      </c>
      <c r="HZ24">
        <f>SMALL(HY$7:HY$42,$A24)</f>
        <v>99999</v>
      </c>
      <c r="IA24">
        <f t="shared" si="118"/>
        <v>999</v>
      </c>
      <c r="IB24">
        <f t="shared" si="119"/>
        <v>99</v>
      </c>
      <c r="ID24">
        <f t="shared" si="120"/>
        <v>0</v>
      </c>
      <c r="IF24">
        <f>IF('[1]Einstellung'!Y57="",0,1)</f>
        <v>0</v>
      </c>
      <c r="IG24">
        <f t="shared" si="121"/>
        <v>0</v>
      </c>
      <c r="IH24">
        <f>LARGE(IG$7:IG$42,$A24)</f>
        <v>0</v>
      </c>
      <c r="II24">
        <f t="shared" si="122"/>
        <v>0</v>
      </c>
      <c r="IJ24">
        <f t="shared" si="123"/>
        <v>0</v>
      </c>
      <c r="IK24">
        <f t="shared" si="141"/>
        <v>0</v>
      </c>
      <c r="IL24">
        <f t="shared" si="124"/>
        <v>99999</v>
      </c>
      <c r="IM24">
        <f>SMALL(IL$7:IL$42,$A24)</f>
        <v>99999</v>
      </c>
      <c r="IN24">
        <f t="shared" si="125"/>
        <v>999</v>
      </c>
      <c r="IO24">
        <f t="shared" si="126"/>
        <v>99</v>
      </c>
      <c r="IT24">
        <f>IF('[1]Wettkampf'!BK23&lt;&gt;"",VLOOKUP('[1]Wettkampf'!BK23,Athl01,11),"")</f>
      </c>
      <c r="IU24">
        <f>IF('[1]Wettkampf'!BK23&lt;&gt;"",VLOOKUP('[1]Wettkampf'!BK23,Athl01,10),"")</f>
      </c>
      <c r="IV24">
        <f t="shared" si="127"/>
      </c>
    </row>
    <row r="25" spans="1:256" ht="13.5" customHeight="1">
      <c r="A25" s="47">
        <v>19</v>
      </c>
      <c r="B25" s="47">
        <f>IF('[1]Einstellung'!B58&lt;&gt;"",'[1]Einstellung'!B58,"")</f>
      </c>
      <c r="C25" s="63">
        <f>'[1]Einstellung'!D58</f>
      </c>
      <c r="D25" s="64">
        <f>'[1]Einstellung'!D58</f>
      </c>
      <c r="E25" s="50">
        <f>IF('[1]Einstellung'!$S$28="N",IF('[1]Wettkampf'!BK24&lt;&gt;"",VLOOKUP('[1]Wettkampf'!BK24,Athl01,13),""),IF('[1]Wettkampf'!BK24&lt;&gt;"",VLOOKUP('[1]Wettkampf'!BK24,Athl01,'[1]Einstellung'!$I$2),""))</f>
      </c>
      <c r="F25" s="51">
        <f>IF('[1]Wettkampf'!BK24&lt;&gt;"",YEAR(VLOOKUP('[1]Wettkampf'!BK24,Athl01,4)),"")</f>
      </c>
      <c r="G25" s="47">
        <f t="shared" si="0"/>
      </c>
      <c r="H25" s="52">
        <f>IF('[1]Wettkampf'!K24="","",'[1]Wettkampf'!K24)</f>
      </c>
      <c r="I25" s="53">
        <f>IF('[1]Wettkampf'!P24=0,"",'[1]Wettkampf'!P24)</f>
      </c>
      <c r="J25" s="54">
        <f>IF('[1]Wettkampf'!Q24="+","",IF('[1]Wettkampf'!Q24="-","x",""))</f>
      </c>
      <c r="K25" s="55">
        <f>IF('[1]Wettkampf'!R24=0,"",'[1]Wettkampf'!R24)</f>
      </c>
      <c r="L25" s="54">
        <f>IF('[1]Wettkampf'!S24="+","",IF('[1]Wettkampf'!S24="-","x",""))</f>
      </c>
      <c r="M25" s="55">
        <f>IF('[1]Wettkampf'!T24=0,"",'[1]Wettkampf'!T24)</f>
      </c>
      <c r="N25" s="54">
        <f>IF('[1]Wettkampf'!U24="+","",IF('[1]Wettkampf'!U24="-","x",""))</f>
      </c>
      <c r="O25" s="56">
        <f>IF('[1]Wettkampf'!L24&lt;&gt;"",'[1]Wettkampf'!BA24,"")</f>
      </c>
      <c r="P25" s="57" t="s">
        <v>20</v>
      </c>
      <c r="Q25" s="53">
        <f>IF('[1]Wettkampf'!W24=0,"",'[1]Wettkampf'!W24)</f>
      </c>
      <c r="R25" s="54">
        <f>IF('[1]Wettkampf'!X24="+","",IF('[1]Wettkampf'!X24="-","x",""))</f>
      </c>
      <c r="S25" s="55">
        <f>IF('[1]Wettkampf'!Y24=0,"",'[1]Wettkampf'!Y24)</f>
      </c>
      <c r="T25" s="54">
        <f>IF('[1]Wettkampf'!Z24="+","",IF('[1]Wettkampf'!Z24="-","x",""))</f>
      </c>
      <c r="U25" s="55">
        <f>IF('[1]Wettkampf'!AA24=0,"",'[1]Wettkampf'!AA24)</f>
      </c>
      <c r="V25" s="54">
        <f>IF('[1]Wettkampf'!AB24="+","",IF('[1]Wettkampf'!AB24="-","x",""))</f>
      </c>
      <c r="W25" s="56">
        <f>IF('[1]Wettkampf'!L24&lt;&gt;"",'[1]Wettkampf'!BE24,"")</f>
      </c>
      <c r="X25" s="57" t="s">
        <v>20</v>
      </c>
      <c r="Y25" s="58">
        <f>IF('[1]Wettkampf'!L24&lt;&gt;"",IF($AU$1="J",O25+W25,IF($AU$1="R",IF(O25=0,0,O25+W25),IF(AU$1="S",IF(W25=0,0,O25+W25),IF(O25=0,0,IF(W25=0,0,O25+W25))))),"")</f>
      </c>
      <c r="Z25" s="59">
        <f>IF('[1]Wettkampf'!L24&lt;&gt;"",ROUND('[1]Wettkampf'!BR24*Y25,2),"")</f>
      </c>
      <c r="AA25" s="60">
        <f t="shared" si="1"/>
      </c>
      <c r="AB25" s="61">
        <f>IF('[1]Einstellung'!L58&lt;&gt;"",IF(ISERROR(VLOOKUP(A25,R_GRP_01,2,FALSE)),99,IF(VLOOKUP(A25,R_GRP_01,1,FALSE)=A25,VLOOKUP(A25,R_GRP_01,2,FALSE),99)),"")</f>
      </c>
      <c r="AC25" s="61">
        <f>IF('[1]Einstellung'!M58&lt;&gt;"",IF(ISERROR(VLOOKUP(A25,R_GRP_02,2)),99,IF(VLOOKUP(A25,R_GRP_02,1)=A25,VLOOKUP(A25,R_GRP_02,2),99)),"")</f>
      </c>
      <c r="AD25" s="61">
        <f>IF('[1]Einstellung'!N58&lt;&gt;"",IF(ISERROR(VLOOKUP(A25,R_GRP_03,2)),99,IF(VLOOKUP(A25,R_GRP_03,1)=A25,VLOOKUP(A25,R_GRP_03,2),99)),"")</f>
      </c>
      <c r="AE25" s="61">
        <f>IF('[1]Einstellung'!O58&lt;&gt;"",IF(ISERROR(VLOOKUP(A25,R_GRP_04,2)),99,IF(VLOOKUP(A25,R_GRP_04,1)=A25,VLOOKUP(A25,R_GRP_04,2),99)),"")</f>
      </c>
      <c r="AF25" s="61">
        <f>IF('[1]Einstellung'!P58&lt;&gt;"",IF(ISERROR(VLOOKUP(A25,R_GRP_05,2)),99,IF(VLOOKUP(A25,R_GRP_05,1)=A25,VLOOKUP(A25,R_GRP_05,2),99)),"")</f>
      </c>
      <c r="AG25" s="61">
        <f>IF('[1]Einstellung'!Q58&lt;&gt;"",IF(ISERROR(VLOOKUP(A25,R_GRP_06,2)),99,IF(VLOOKUP(A25,R_GRP_06,1)=A25,VLOOKUP(A25,R_GRP_06,2),99)),"")</f>
      </c>
      <c r="AH25" s="61">
        <f>IF('[1]Einstellung'!R58&lt;&gt;"",IF(ISERROR(VLOOKUP(A25,R_GRP_07,2)),99,IF(VLOOKUP(A25,R_GRP_07,1)=A25,VLOOKUP(A25,R_GRP_07,2),99)),"")</f>
      </c>
      <c r="AI25" s="61">
        <f>IF('[1]Einstellung'!S58&lt;&gt;"",IF(ISERROR(VLOOKUP(A25,R_GRP_08,2)),99,IF(VLOOKUP(A25,R_GRP_08,1)=A25,VLOOKUP(A25,R_GRP_08,2),99)),"")</f>
      </c>
      <c r="AJ25" s="61">
        <f>IF('[1]Einstellung'!T58&lt;&gt;"",IF(ISERROR(VLOOKUP(A25,R_GRP_09,2)),99,IF(VLOOKUP(A25,R_GRP_09,1)=A25,VLOOKUP(A25,R_GRP_09,2),99)),"")</f>
      </c>
      <c r="AK25" s="61">
        <f>IF('[1]Einstellung'!U58&lt;&gt;"",IF(ISERROR(VLOOKUP(A25,R_GRP_10,2)),99,IF(VLOOKUP(A25,R_GRP_10,1)=A25,VLOOKUP(A25,R_GRP_10,2),99)),"")</f>
      </c>
      <c r="AL25" s="61">
        <f>IF('[1]Einstellung'!V58&lt;&gt;"",IF(ISERROR(VLOOKUP(A25,R_GRP_11,2)),99,IF(VLOOKUP(A25,R_GRP_11,1)=A25,VLOOKUP(A25,R_GRP_11,2),99)),"")</f>
      </c>
      <c r="AM25" s="61">
        <f>IF('[1]Einstellung'!W58&lt;&gt;"",IF(ISERROR(VLOOKUP(A25,R_GRP_12,2)),99,IF(VLOOKUP(A25,R_GRP_12,1)=A25,VLOOKUP(A25,R_GRP_12,2),99)),"")</f>
      </c>
      <c r="AN25" s="61">
        <f>IF('[1]Einstellung'!X58&lt;&gt;"",IF(ISERROR(VLOOKUP(A25,R_GRP_13,2)),99,IF(VLOOKUP(A25,R_GRP_13,1)=A25,VLOOKUP(A25,R_GRP_13,2),99)),"")</f>
      </c>
      <c r="AO25" s="61">
        <f>IF('[1]Einstellung'!Y58&lt;&gt;"",IF(ISERROR(VLOOKUP(A25,R_GRP_14,2)),99,IF(VLOOKUP(A25,R_GRP_14,1)=A25,VLOOKUP(A25,R_GRP_14,2),99)),"")</f>
      </c>
      <c r="AP25" s="61">
        <f t="shared" si="2"/>
      </c>
      <c r="AQ25" s="61">
        <f t="shared" si="3"/>
      </c>
      <c r="AU25" s="46">
        <f>IF(C25&lt;&gt;"",YEAR('[1]Wiegeliste'!$D$4)-F25,0)</f>
        <v>0</v>
      </c>
      <c r="AV25">
        <f t="shared" si="4"/>
        <v>0</v>
      </c>
      <c r="AZ25" s="62">
        <f t="shared" si="5"/>
        <v>0</v>
      </c>
      <c r="BA25">
        <f t="shared" si="6"/>
        <v>0</v>
      </c>
      <c r="BB25">
        <f t="shared" si="7"/>
        <v>99</v>
      </c>
      <c r="BC25">
        <f t="shared" si="8"/>
        <v>99019</v>
      </c>
      <c r="BD25">
        <f t="shared" si="9"/>
        <v>99019</v>
      </c>
      <c r="BE25">
        <f t="shared" si="10"/>
        <v>99</v>
      </c>
      <c r="BF25">
        <f t="shared" si="11"/>
        <v>19</v>
      </c>
      <c r="BH25">
        <f t="shared" si="12"/>
        <v>0</v>
      </c>
      <c r="BI25" t="e">
        <f t="shared" si="13"/>
        <v>#VALUE!</v>
      </c>
      <c r="BJ25" t="e">
        <f t="shared" si="14"/>
        <v>#VALUE!</v>
      </c>
      <c r="BK25" t="e">
        <f t="shared" si="15"/>
        <v>#VALUE!</v>
      </c>
      <c r="BL25" t="e">
        <f t="shared" si="16"/>
        <v>#VALUE!</v>
      </c>
      <c r="BM25" t="e">
        <f t="shared" si="17"/>
        <v>#VALUE!</v>
      </c>
      <c r="BN25" t="e">
        <f t="shared" si="18"/>
        <v>#VALUE!</v>
      </c>
      <c r="BQ25">
        <f t="shared" si="19"/>
      </c>
      <c r="BR25">
        <f t="shared" si="20"/>
        <v>0</v>
      </c>
      <c r="BS25">
        <f>IF('[1]Einstellung'!L58="",0,1)</f>
        <v>0</v>
      </c>
      <c r="BT25">
        <f t="shared" si="21"/>
        <v>0</v>
      </c>
      <c r="BU25">
        <f t="shared" si="22"/>
        <v>0</v>
      </c>
      <c r="BV25">
        <f t="shared" si="23"/>
        <v>0</v>
      </c>
      <c r="BW25">
        <f t="shared" si="24"/>
        <v>0</v>
      </c>
      <c r="BX25">
        <f t="shared" si="128"/>
        <v>0</v>
      </c>
      <c r="BY25">
        <f t="shared" si="25"/>
        <v>99999</v>
      </c>
      <c r="BZ25">
        <f t="shared" si="26"/>
        <v>99999</v>
      </c>
      <c r="CA25">
        <f t="shared" si="27"/>
        <v>999</v>
      </c>
      <c r="CB25">
        <f t="shared" si="28"/>
        <v>99</v>
      </c>
      <c r="CD25">
        <f t="shared" si="29"/>
      </c>
      <c r="CF25">
        <f>IF('[1]Einstellung'!M58="",0,1)</f>
        <v>0</v>
      </c>
      <c r="CG25">
        <f t="shared" si="30"/>
        <v>0</v>
      </c>
      <c r="CH25">
        <f t="shared" si="31"/>
        <v>0</v>
      </c>
      <c r="CI25">
        <f t="shared" si="32"/>
        <v>0</v>
      </c>
      <c r="CJ25">
        <f t="shared" si="33"/>
        <v>0</v>
      </c>
      <c r="CK25">
        <f t="shared" si="129"/>
        <v>0</v>
      </c>
      <c r="CL25">
        <f t="shared" si="34"/>
        <v>99999</v>
      </c>
      <c r="CM25">
        <f t="shared" si="35"/>
        <v>99999</v>
      </c>
      <c r="CN25">
        <f t="shared" si="36"/>
        <v>999</v>
      </c>
      <c r="CO25">
        <f t="shared" si="37"/>
        <v>99</v>
      </c>
      <c r="CQ25">
        <f t="shared" si="38"/>
        <v>0</v>
      </c>
      <c r="CS25">
        <f>IF('[1]Einstellung'!N58="",0,1)</f>
        <v>0</v>
      </c>
      <c r="CT25">
        <f t="shared" si="39"/>
        <v>0</v>
      </c>
      <c r="CU25">
        <f t="shared" si="40"/>
        <v>0</v>
      </c>
      <c r="CV25">
        <f t="shared" si="41"/>
        <v>0</v>
      </c>
      <c r="CW25">
        <f t="shared" si="42"/>
        <v>0</v>
      </c>
      <c r="CX25">
        <f t="shared" si="130"/>
        <v>0</v>
      </c>
      <c r="CY25">
        <f t="shared" si="43"/>
        <v>99999</v>
      </c>
      <c r="CZ25">
        <f t="shared" si="44"/>
        <v>99999</v>
      </c>
      <c r="DA25">
        <f t="shared" si="45"/>
        <v>999</v>
      </c>
      <c r="DB25">
        <f t="shared" si="46"/>
        <v>99</v>
      </c>
      <c r="DD25">
        <f t="shared" si="47"/>
        <v>0</v>
      </c>
      <c r="DF25">
        <f>IF('[1]Einstellung'!O58="",0,1)</f>
        <v>0</v>
      </c>
      <c r="DG25">
        <f t="shared" si="48"/>
        <v>0</v>
      </c>
      <c r="DH25">
        <f t="shared" si="49"/>
        <v>0</v>
      </c>
      <c r="DI25">
        <f t="shared" si="50"/>
        <v>0</v>
      </c>
      <c r="DJ25">
        <f t="shared" si="51"/>
        <v>0</v>
      </c>
      <c r="DK25">
        <f t="shared" si="131"/>
        <v>0</v>
      </c>
      <c r="DL25">
        <f t="shared" si="52"/>
        <v>99999</v>
      </c>
      <c r="DM25">
        <f t="shared" si="53"/>
        <v>99999</v>
      </c>
      <c r="DN25">
        <f t="shared" si="54"/>
        <v>999</v>
      </c>
      <c r="DO25">
        <f t="shared" si="55"/>
        <v>99</v>
      </c>
      <c r="DQ25">
        <f t="shared" si="56"/>
        <v>0</v>
      </c>
      <c r="DS25">
        <f>IF('[1]Einstellung'!P58="",0,1)</f>
        <v>0</v>
      </c>
      <c r="DT25">
        <f t="shared" si="57"/>
        <v>0</v>
      </c>
      <c r="DU25">
        <f t="shared" si="58"/>
        <v>0</v>
      </c>
      <c r="DV25">
        <f t="shared" si="59"/>
        <v>0</v>
      </c>
      <c r="DW25">
        <f t="shared" si="60"/>
        <v>0</v>
      </c>
      <c r="DX25">
        <f t="shared" si="132"/>
        <v>0</v>
      </c>
      <c r="DY25">
        <f t="shared" si="61"/>
        <v>99999</v>
      </c>
      <c r="DZ25">
        <f>SMALL(DY$7:DY$42,$A25)</f>
        <v>99999</v>
      </c>
      <c r="EA25">
        <f t="shared" si="62"/>
        <v>999</v>
      </c>
      <c r="EB25">
        <f t="shared" si="63"/>
        <v>99</v>
      </c>
      <c r="ED25">
        <f t="shared" si="64"/>
        <v>0</v>
      </c>
      <c r="EF25">
        <f>IF('[1]Einstellung'!Q58="",0,1)</f>
        <v>0</v>
      </c>
      <c r="EG25">
        <f t="shared" si="65"/>
        <v>0</v>
      </c>
      <c r="EH25">
        <f>LARGE(EG$7:EG$42,$A25)</f>
        <v>0</v>
      </c>
      <c r="EI25">
        <f t="shared" si="66"/>
        <v>0</v>
      </c>
      <c r="EJ25">
        <f t="shared" si="67"/>
        <v>0</v>
      </c>
      <c r="EK25">
        <f t="shared" si="133"/>
        <v>0</v>
      </c>
      <c r="EL25">
        <f t="shared" si="68"/>
        <v>99999</v>
      </c>
      <c r="EM25">
        <f>SMALL(EL$7:EL$42,$A25)</f>
        <v>99999</v>
      </c>
      <c r="EN25">
        <f t="shared" si="69"/>
        <v>999</v>
      </c>
      <c r="EO25">
        <f t="shared" si="70"/>
        <v>99</v>
      </c>
      <c r="EQ25">
        <f t="shared" si="71"/>
        <v>0</v>
      </c>
      <c r="ES25">
        <f>IF('[1]Einstellung'!R58="",0,1)</f>
        <v>0</v>
      </c>
      <c r="ET25">
        <f t="shared" si="72"/>
        <v>0</v>
      </c>
      <c r="EU25">
        <f>LARGE(ET$7:ET$42,$A25)</f>
        <v>0</v>
      </c>
      <c r="EV25">
        <f t="shared" si="73"/>
        <v>0</v>
      </c>
      <c r="EW25">
        <f t="shared" si="74"/>
        <v>0</v>
      </c>
      <c r="EX25">
        <f t="shared" si="134"/>
        <v>0</v>
      </c>
      <c r="EY25">
        <f t="shared" si="75"/>
        <v>99999</v>
      </c>
      <c r="EZ25">
        <f>SMALL(EY$7:EY$42,$A25)</f>
        <v>99999</v>
      </c>
      <c r="FA25">
        <f t="shared" si="76"/>
        <v>999</v>
      </c>
      <c r="FB25">
        <f t="shared" si="77"/>
        <v>99</v>
      </c>
      <c r="FD25">
        <f t="shared" si="78"/>
        <v>0</v>
      </c>
      <c r="FF25">
        <f>IF('[1]Einstellung'!S58="",0,1)</f>
        <v>0</v>
      </c>
      <c r="FG25">
        <f t="shared" si="79"/>
        <v>0</v>
      </c>
      <c r="FH25">
        <f>LARGE(FG$7:FG$42,$A25)</f>
        <v>0</v>
      </c>
      <c r="FI25">
        <f t="shared" si="80"/>
        <v>0</v>
      </c>
      <c r="FJ25">
        <f t="shared" si="81"/>
        <v>0</v>
      </c>
      <c r="FK25">
        <f t="shared" si="135"/>
        <v>0</v>
      </c>
      <c r="FL25">
        <f t="shared" si="82"/>
        <v>99999</v>
      </c>
      <c r="FM25" s="14">
        <f>SMALL(FL$7:FL$42,$A25)</f>
        <v>99999</v>
      </c>
      <c r="FN25">
        <f t="shared" si="83"/>
        <v>999</v>
      </c>
      <c r="FO25">
        <f t="shared" si="84"/>
        <v>99</v>
      </c>
      <c r="FQ25">
        <f t="shared" si="85"/>
        <v>0</v>
      </c>
      <c r="FS25">
        <f>IF('[1]Einstellung'!T58="",0,1)</f>
        <v>0</v>
      </c>
      <c r="FT25">
        <f t="shared" si="86"/>
        <v>0</v>
      </c>
      <c r="FU25">
        <f>LARGE(FT$7:FT$42,$A25)</f>
        <v>0</v>
      </c>
      <c r="FV25">
        <f t="shared" si="87"/>
        <v>0</v>
      </c>
      <c r="FW25">
        <f t="shared" si="88"/>
        <v>0</v>
      </c>
      <c r="FX25">
        <f t="shared" si="136"/>
        <v>0</v>
      </c>
      <c r="FY25">
        <f t="shared" si="89"/>
        <v>99999</v>
      </c>
      <c r="FZ25">
        <f>SMALL(FY$7:FY$42,$A25)</f>
        <v>99999</v>
      </c>
      <c r="GA25">
        <f t="shared" si="90"/>
        <v>999</v>
      </c>
      <c r="GB25">
        <f t="shared" si="91"/>
        <v>99</v>
      </c>
      <c r="GD25">
        <f t="shared" si="92"/>
        <v>0</v>
      </c>
      <c r="GF25">
        <f>IF('[1]Einstellung'!U58="",0,1)</f>
        <v>0</v>
      </c>
      <c r="GG25">
        <f t="shared" si="93"/>
        <v>0</v>
      </c>
      <c r="GH25">
        <f>LARGE(GG$7:GG$42,$A25)</f>
        <v>0</v>
      </c>
      <c r="GI25">
        <f t="shared" si="94"/>
        <v>0</v>
      </c>
      <c r="GJ25">
        <f t="shared" si="95"/>
        <v>0</v>
      </c>
      <c r="GK25">
        <f t="shared" si="137"/>
        <v>0</v>
      </c>
      <c r="GL25">
        <f t="shared" si="96"/>
        <v>99999</v>
      </c>
      <c r="GM25">
        <f>SMALL(GL$7:GL$42,$A25)</f>
        <v>99999</v>
      </c>
      <c r="GN25">
        <f t="shared" si="97"/>
        <v>999</v>
      </c>
      <c r="GO25">
        <f t="shared" si="98"/>
        <v>99</v>
      </c>
      <c r="GQ25">
        <f t="shared" si="99"/>
        <v>0</v>
      </c>
      <c r="GS25">
        <f>IF('[1]Einstellung'!V58="",0,1)</f>
        <v>0</v>
      </c>
      <c r="GT25">
        <f t="shared" si="100"/>
        <v>0</v>
      </c>
      <c r="GU25">
        <f>LARGE(GT$7:GT$42,$A25)</f>
        <v>0</v>
      </c>
      <c r="GV25">
        <f t="shared" si="101"/>
        <v>0</v>
      </c>
      <c r="GW25">
        <f t="shared" si="102"/>
        <v>0</v>
      </c>
      <c r="GX25">
        <f t="shared" si="138"/>
        <v>0</v>
      </c>
      <c r="GY25">
        <f t="shared" si="103"/>
        <v>99999</v>
      </c>
      <c r="GZ25">
        <f>SMALL(GY$7:GY$42,$A25)</f>
        <v>99999</v>
      </c>
      <c r="HA25">
        <f t="shared" si="104"/>
        <v>999</v>
      </c>
      <c r="HB25">
        <f t="shared" si="105"/>
        <v>99</v>
      </c>
      <c r="HD25">
        <f t="shared" si="106"/>
        <v>0</v>
      </c>
      <c r="HF25">
        <f>IF('[1]Einstellung'!W58="",0,1)</f>
        <v>0</v>
      </c>
      <c r="HG25">
        <f t="shared" si="107"/>
        <v>0</v>
      </c>
      <c r="HH25">
        <f>LARGE(HG$7:HG$42,$A25)</f>
        <v>0</v>
      </c>
      <c r="HI25">
        <f t="shared" si="108"/>
        <v>0</v>
      </c>
      <c r="HJ25">
        <f t="shared" si="109"/>
        <v>0</v>
      </c>
      <c r="HK25">
        <f t="shared" si="139"/>
        <v>0</v>
      </c>
      <c r="HL25">
        <f t="shared" si="110"/>
        <v>99999</v>
      </c>
      <c r="HM25">
        <f>SMALL(HL$7:HL$42,$A25)</f>
        <v>99999</v>
      </c>
      <c r="HN25">
        <f t="shared" si="111"/>
        <v>999</v>
      </c>
      <c r="HO25">
        <f t="shared" si="112"/>
        <v>99</v>
      </c>
      <c r="HQ25">
        <f t="shared" si="113"/>
        <v>0</v>
      </c>
      <c r="HS25">
        <f>IF('[1]Einstellung'!X58="",0,1)</f>
        <v>0</v>
      </c>
      <c r="HT25">
        <f t="shared" si="114"/>
        <v>0</v>
      </c>
      <c r="HU25">
        <f>LARGE(HT$7:HT$42,$A25)</f>
        <v>0</v>
      </c>
      <c r="HV25">
        <f t="shared" si="115"/>
        <v>0</v>
      </c>
      <c r="HW25">
        <f t="shared" si="116"/>
        <v>0</v>
      </c>
      <c r="HX25">
        <f t="shared" si="140"/>
        <v>0</v>
      </c>
      <c r="HY25">
        <f t="shared" si="117"/>
        <v>99999</v>
      </c>
      <c r="HZ25">
        <f>SMALL(HY$7:HY$42,$A25)</f>
        <v>99999</v>
      </c>
      <c r="IA25">
        <f t="shared" si="118"/>
        <v>999</v>
      </c>
      <c r="IB25">
        <f t="shared" si="119"/>
        <v>99</v>
      </c>
      <c r="ID25">
        <f t="shared" si="120"/>
        <v>0</v>
      </c>
      <c r="IF25">
        <f>IF('[1]Einstellung'!Y58="",0,1)</f>
        <v>0</v>
      </c>
      <c r="IG25">
        <f t="shared" si="121"/>
        <v>0</v>
      </c>
      <c r="IH25">
        <f>LARGE(IG$7:IG$42,$A25)</f>
        <v>0</v>
      </c>
      <c r="II25">
        <f t="shared" si="122"/>
        <v>0</v>
      </c>
      <c r="IJ25">
        <f t="shared" si="123"/>
        <v>0</v>
      </c>
      <c r="IK25">
        <f t="shared" si="141"/>
        <v>0</v>
      </c>
      <c r="IL25">
        <f t="shared" si="124"/>
        <v>99999</v>
      </c>
      <c r="IM25">
        <f>SMALL(IL$7:IL$42,$A25)</f>
        <v>99999</v>
      </c>
      <c r="IN25">
        <f t="shared" si="125"/>
        <v>999</v>
      </c>
      <c r="IO25">
        <f t="shared" si="126"/>
        <v>99</v>
      </c>
      <c r="IT25">
        <f>IF('[1]Wettkampf'!BK24&lt;&gt;"",VLOOKUP('[1]Wettkampf'!BK24,Athl01,11),"")</f>
      </c>
      <c r="IU25">
        <f>IF('[1]Wettkampf'!BK24&lt;&gt;"",VLOOKUP('[1]Wettkampf'!BK24,Athl01,10),"")</f>
      </c>
      <c r="IV25">
        <f t="shared" si="127"/>
      </c>
    </row>
    <row r="26" spans="1:256" ht="13.5" customHeight="1">
      <c r="A26" s="47">
        <v>20</v>
      </c>
      <c r="B26" s="47">
        <f>IF('[1]Einstellung'!B59&lt;&gt;"",'[1]Einstellung'!B59,"")</f>
      </c>
      <c r="C26" s="63">
        <f>'[1]Einstellung'!D59</f>
      </c>
      <c r="D26" s="64">
        <f>'[1]Einstellung'!D59</f>
      </c>
      <c r="E26" s="50">
        <f>IF('[1]Einstellung'!$S$28="N",IF('[1]Wettkampf'!BK25&lt;&gt;"",VLOOKUP('[1]Wettkampf'!BK25,Athl01,13),""),IF('[1]Wettkampf'!BK25&lt;&gt;"",VLOOKUP('[1]Wettkampf'!BK25,Athl01,'[1]Einstellung'!$I$2),""))</f>
      </c>
      <c r="F26" s="51">
        <f>IF('[1]Wettkampf'!BK25&lt;&gt;"",YEAR(VLOOKUP('[1]Wettkampf'!BK25,Athl01,4)),"")</f>
      </c>
      <c r="G26" s="47">
        <f t="shared" si="0"/>
      </c>
      <c r="H26" s="52">
        <f>IF('[1]Wettkampf'!K25="","",'[1]Wettkampf'!K25)</f>
      </c>
      <c r="I26" s="53">
        <f>IF('[1]Wettkampf'!P25=0,"",'[1]Wettkampf'!P25)</f>
      </c>
      <c r="J26" s="54">
        <f>IF('[1]Wettkampf'!Q25="+","",IF('[1]Wettkampf'!Q25="-","x",""))</f>
      </c>
      <c r="K26" s="55">
        <f>IF('[1]Wettkampf'!R25=0,"",'[1]Wettkampf'!R25)</f>
      </c>
      <c r="L26" s="54">
        <f>IF('[1]Wettkampf'!S25="+","",IF('[1]Wettkampf'!S25="-","x",""))</f>
      </c>
      <c r="M26" s="55">
        <f>IF('[1]Wettkampf'!T25=0,"",'[1]Wettkampf'!T25)</f>
      </c>
      <c r="N26" s="54">
        <f>IF('[1]Wettkampf'!U25="+","",IF('[1]Wettkampf'!U25="-","x",""))</f>
      </c>
      <c r="O26" s="56">
        <f>IF('[1]Wettkampf'!L25&lt;&gt;"",'[1]Wettkampf'!BA25,"")</f>
      </c>
      <c r="P26" s="57" t="s">
        <v>20</v>
      </c>
      <c r="Q26" s="53">
        <f>IF('[1]Wettkampf'!W25=0,"",'[1]Wettkampf'!W25)</f>
      </c>
      <c r="R26" s="54">
        <f>IF('[1]Wettkampf'!X25="+","",IF('[1]Wettkampf'!X25="-","x",""))</f>
      </c>
      <c r="S26" s="55">
        <f>IF('[1]Wettkampf'!Y25=0,"",'[1]Wettkampf'!Y25)</f>
      </c>
      <c r="T26" s="54">
        <f>IF('[1]Wettkampf'!Z25="+","",IF('[1]Wettkampf'!Z25="-","x",""))</f>
      </c>
      <c r="U26" s="55">
        <f>IF('[1]Wettkampf'!AA25=0,"",'[1]Wettkampf'!AA25)</f>
      </c>
      <c r="V26" s="54">
        <f>IF('[1]Wettkampf'!AB25="+","",IF('[1]Wettkampf'!AB25="-","x",""))</f>
      </c>
      <c r="W26" s="56">
        <f>IF('[1]Wettkampf'!L25&lt;&gt;"",'[1]Wettkampf'!BE25,"")</f>
      </c>
      <c r="X26" s="57" t="s">
        <v>20</v>
      </c>
      <c r="Y26" s="58">
        <f>IF('[1]Wettkampf'!L25&lt;&gt;"",IF($AU$1="J",O26+W26,IF($AU$1="R",IF(O26=0,0,O26+W26),IF(AU$1="S",IF(W26=0,0,O26+W26),IF(O26=0,0,IF(W26=0,0,O26+W26))))),"")</f>
      </c>
      <c r="Z26" s="59">
        <f>IF('[1]Wettkampf'!L25&lt;&gt;"",ROUND('[1]Wettkampf'!BR25*Y26,2),"")</f>
      </c>
      <c r="AA26" s="60">
        <f t="shared" si="1"/>
      </c>
      <c r="AB26" s="61">
        <f>IF('[1]Einstellung'!L59&lt;&gt;"",IF(ISERROR(VLOOKUP(A26,R_GRP_01,2,FALSE)),99,IF(VLOOKUP(A26,R_GRP_01,1,FALSE)=A26,VLOOKUP(A26,R_GRP_01,2,FALSE),99)),"")</f>
      </c>
      <c r="AC26" s="61">
        <f>IF('[1]Einstellung'!M59&lt;&gt;"",IF(ISERROR(VLOOKUP(A26,R_GRP_02,2)),99,IF(VLOOKUP(A26,R_GRP_02,1)=A26,VLOOKUP(A26,R_GRP_02,2),99)),"")</f>
      </c>
      <c r="AD26" s="61">
        <f>IF('[1]Einstellung'!N59&lt;&gt;"",IF(ISERROR(VLOOKUP(A26,R_GRP_03,2)),99,IF(VLOOKUP(A26,R_GRP_03,1)=A26,VLOOKUP(A26,R_GRP_03,2),99)),"")</f>
      </c>
      <c r="AE26" s="61">
        <f>IF('[1]Einstellung'!O59&lt;&gt;"",IF(ISERROR(VLOOKUP(A26,R_GRP_04,2)),99,IF(VLOOKUP(A26,R_GRP_04,1)=A26,VLOOKUP(A26,R_GRP_04,2),99)),"")</f>
      </c>
      <c r="AF26" s="61">
        <f>IF('[1]Einstellung'!P59&lt;&gt;"",IF(ISERROR(VLOOKUP(A26,R_GRP_05,2)),99,IF(VLOOKUP(A26,R_GRP_05,1)=A26,VLOOKUP(A26,R_GRP_05,2),99)),"")</f>
      </c>
      <c r="AG26" s="61">
        <f>IF('[1]Einstellung'!Q59&lt;&gt;"",IF(ISERROR(VLOOKUP(A26,R_GRP_06,2)),99,IF(VLOOKUP(A26,R_GRP_06,1)=A26,VLOOKUP(A26,R_GRP_06,2),99)),"")</f>
      </c>
      <c r="AH26" s="61">
        <f>IF('[1]Einstellung'!R59&lt;&gt;"",IF(ISERROR(VLOOKUP(A26,R_GRP_07,2)),99,IF(VLOOKUP(A26,R_GRP_07,1)=A26,VLOOKUP(A26,R_GRP_07,2),99)),"")</f>
      </c>
      <c r="AI26" s="61">
        <f>IF('[1]Einstellung'!S59&lt;&gt;"",IF(ISERROR(VLOOKUP(A26,R_GRP_08,2)),99,IF(VLOOKUP(A26,R_GRP_08,1)=A26,VLOOKUP(A26,R_GRP_08,2),99)),"")</f>
      </c>
      <c r="AJ26" s="61">
        <f>IF('[1]Einstellung'!T59&lt;&gt;"",IF(ISERROR(VLOOKUP(A26,R_GRP_09,2)),99,IF(VLOOKUP(A26,R_GRP_09,1)=A26,VLOOKUP(A26,R_GRP_09,2),99)),"")</f>
      </c>
      <c r="AK26" s="61">
        <f>IF('[1]Einstellung'!U59&lt;&gt;"",IF(ISERROR(VLOOKUP(A26,R_GRP_10,2)),99,IF(VLOOKUP(A26,R_GRP_10,1)=A26,VLOOKUP(A26,R_GRP_10,2),99)),"")</f>
      </c>
      <c r="AL26" s="61">
        <f>IF('[1]Einstellung'!V59&lt;&gt;"",IF(ISERROR(VLOOKUP(A26,R_GRP_11,2)),99,IF(VLOOKUP(A26,R_GRP_11,1)=A26,VLOOKUP(A26,R_GRP_11,2),99)),"")</f>
      </c>
      <c r="AM26" s="61">
        <f>IF('[1]Einstellung'!W59&lt;&gt;"",IF(ISERROR(VLOOKUP(A26,R_GRP_12,2)),99,IF(VLOOKUP(A26,R_GRP_12,1)=A26,VLOOKUP(A26,R_GRP_12,2),99)),"")</f>
      </c>
      <c r="AN26" s="61">
        <f>IF('[1]Einstellung'!X59&lt;&gt;"",IF(ISERROR(VLOOKUP(A26,R_GRP_13,2)),99,IF(VLOOKUP(A26,R_GRP_13,1)=A26,VLOOKUP(A26,R_GRP_13,2),99)),"")</f>
      </c>
      <c r="AO26" s="61">
        <f>IF('[1]Einstellung'!Y59&lt;&gt;"",IF(ISERROR(VLOOKUP(A26,R_GRP_14,2)),99,IF(VLOOKUP(A26,R_GRP_14,1)=A26,VLOOKUP(A26,R_GRP_14,2),99)),"")</f>
      </c>
      <c r="AP26" s="61">
        <f t="shared" si="2"/>
      </c>
      <c r="AQ26" s="61">
        <f t="shared" si="3"/>
      </c>
      <c r="AU26" s="46">
        <f>IF(C26&lt;&gt;"",YEAR('[1]Wiegeliste'!$D$4)-F26,0)</f>
        <v>0</v>
      </c>
      <c r="AV26">
        <f t="shared" si="4"/>
        <v>0</v>
      </c>
      <c r="AZ26" s="62">
        <f t="shared" si="5"/>
        <v>0</v>
      </c>
      <c r="BA26">
        <f t="shared" si="6"/>
        <v>0</v>
      </c>
      <c r="BB26">
        <f t="shared" si="7"/>
        <v>99</v>
      </c>
      <c r="BC26">
        <f t="shared" si="8"/>
        <v>99020</v>
      </c>
      <c r="BD26">
        <f t="shared" si="9"/>
        <v>99020</v>
      </c>
      <c r="BE26">
        <f t="shared" si="10"/>
        <v>99</v>
      </c>
      <c r="BF26">
        <f t="shared" si="11"/>
        <v>20</v>
      </c>
      <c r="BH26">
        <f t="shared" si="12"/>
        <v>0</v>
      </c>
      <c r="BI26" t="e">
        <f t="shared" si="13"/>
        <v>#VALUE!</v>
      </c>
      <c r="BJ26" t="e">
        <f t="shared" si="14"/>
        <v>#VALUE!</v>
      </c>
      <c r="BK26" t="e">
        <f t="shared" si="15"/>
        <v>#VALUE!</v>
      </c>
      <c r="BL26" t="e">
        <f t="shared" si="16"/>
        <v>#VALUE!</v>
      </c>
      <c r="BM26" t="e">
        <f t="shared" si="17"/>
        <v>#VALUE!</v>
      </c>
      <c r="BN26" t="e">
        <f t="shared" si="18"/>
        <v>#VALUE!</v>
      </c>
      <c r="BQ26">
        <f t="shared" si="19"/>
      </c>
      <c r="BR26">
        <f t="shared" si="20"/>
        <v>0</v>
      </c>
      <c r="BS26">
        <f>IF('[1]Einstellung'!L59="",0,1)</f>
        <v>0</v>
      </c>
      <c r="BT26">
        <f t="shared" si="21"/>
        <v>0</v>
      </c>
      <c r="BU26">
        <f t="shared" si="22"/>
        <v>0</v>
      </c>
      <c r="BV26">
        <f t="shared" si="23"/>
        <v>0</v>
      </c>
      <c r="BW26">
        <f t="shared" si="24"/>
        <v>0</v>
      </c>
      <c r="BX26">
        <f t="shared" si="128"/>
        <v>0</v>
      </c>
      <c r="BY26">
        <f t="shared" si="25"/>
        <v>99999</v>
      </c>
      <c r="BZ26">
        <f t="shared" si="26"/>
        <v>99999</v>
      </c>
      <c r="CA26">
        <f t="shared" si="27"/>
        <v>999</v>
      </c>
      <c r="CB26">
        <f t="shared" si="28"/>
        <v>99</v>
      </c>
      <c r="CD26">
        <f t="shared" si="29"/>
      </c>
      <c r="CF26">
        <f>IF('[1]Einstellung'!M59="",0,1)</f>
        <v>0</v>
      </c>
      <c r="CG26">
        <f t="shared" si="30"/>
        <v>0</v>
      </c>
      <c r="CH26">
        <f t="shared" si="31"/>
        <v>0</v>
      </c>
      <c r="CI26">
        <f t="shared" si="32"/>
        <v>0</v>
      </c>
      <c r="CJ26">
        <f t="shared" si="33"/>
        <v>0</v>
      </c>
      <c r="CK26">
        <f t="shared" si="129"/>
        <v>0</v>
      </c>
      <c r="CL26">
        <f t="shared" si="34"/>
        <v>99999</v>
      </c>
      <c r="CM26">
        <f t="shared" si="35"/>
        <v>99999</v>
      </c>
      <c r="CN26">
        <f t="shared" si="36"/>
        <v>999</v>
      </c>
      <c r="CO26">
        <f t="shared" si="37"/>
        <v>99</v>
      </c>
      <c r="CQ26">
        <f t="shared" si="38"/>
        <v>0</v>
      </c>
      <c r="CS26">
        <f>IF('[1]Einstellung'!N59="",0,1)</f>
        <v>0</v>
      </c>
      <c r="CT26">
        <f t="shared" si="39"/>
        <v>0</v>
      </c>
      <c r="CU26">
        <f t="shared" si="40"/>
        <v>0</v>
      </c>
      <c r="CV26">
        <f t="shared" si="41"/>
        <v>0</v>
      </c>
      <c r="CW26">
        <f t="shared" si="42"/>
        <v>0</v>
      </c>
      <c r="CX26">
        <f t="shared" si="130"/>
        <v>0</v>
      </c>
      <c r="CY26">
        <f t="shared" si="43"/>
        <v>99999</v>
      </c>
      <c r="CZ26">
        <f t="shared" si="44"/>
        <v>99999</v>
      </c>
      <c r="DA26">
        <f t="shared" si="45"/>
        <v>999</v>
      </c>
      <c r="DB26">
        <f t="shared" si="46"/>
        <v>99</v>
      </c>
      <c r="DD26">
        <f t="shared" si="47"/>
        <v>0</v>
      </c>
      <c r="DF26">
        <f>IF('[1]Einstellung'!O59="",0,1)</f>
        <v>0</v>
      </c>
      <c r="DG26">
        <f t="shared" si="48"/>
        <v>0</v>
      </c>
      <c r="DH26">
        <f t="shared" si="49"/>
        <v>0</v>
      </c>
      <c r="DI26">
        <f t="shared" si="50"/>
        <v>0</v>
      </c>
      <c r="DJ26">
        <f t="shared" si="51"/>
        <v>0</v>
      </c>
      <c r="DK26">
        <f t="shared" si="131"/>
        <v>0</v>
      </c>
      <c r="DL26">
        <f t="shared" si="52"/>
        <v>99999</v>
      </c>
      <c r="DM26">
        <f t="shared" si="53"/>
        <v>99999</v>
      </c>
      <c r="DN26">
        <f t="shared" si="54"/>
        <v>999</v>
      </c>
      <c r="DO26">
        <f t="shared" si="55"/>
        <v>99</v>
      </c>
      <c r="DQ26">
        <f t="shared" si="56"/>
        <v>0</v>
      </c>
      <c r="DS26">
        <f>IF('[1]Einstellung'!P59="",0,1)</f>
        <v>0</v>
      </c>
      <c r="DT26">
        <f t="shared" si="57"/>
        <v>0</v>
      </c>
      <c r="DU26">
        <f t="shared" si="58"/>
        <v>0</v>
      </c>
      <c r="DV26">
        <f t="shared" si="59"/>
        <v>0</v>
      </c>
      <c r="DW26">
        <f t="shared" si="60"/>
        <v>0</v>
      </c>
      <c r="DX26">
        <f t="shared" si="132"/>
        <v>0</v>
      </c>
      <c r="DY26">
        <f t="shared" si="61"/>
        <v>99999</v>
      </c>
      <c r="DZ26">
        <f>SMALL(DY$7:DY$42,$A26)</f>
        <v>99999</v>
      </c>
      <c r="EA26">
        <f t="shared" si="62"/>
        <v>999</v>
      </c>
      <c r="EB26">
        <f t="shared" si="63"/>
        <v>99</v>
      </c>
      <c r="ED26">
        <f t="shared" si="64"/>
        <v>0</v>
      </c>
      <c r="EF26">
        <f>IF('[1]Einstellung'!Q59="",0,1)</f>
        <v>0</v>
      </c>
      <c r="EG26">
        <f t="shared" si="65"/>
        <v>0</v>
      </c>
      <c r="EH26">
        <f>LARGE(EG$7:EG$42,$A26)</f>
        <v>0</v>
      </c>
      <c r="EI26">
        <f t="shared" si="66"/>
        <v>0</v>
      </c>
      <c r="EJ26">
        <f t="shared" si="67"/>
        <v>0</v>
      </c>
      <c r="EK26">
        <f t="shared" si="133"/>
        <v>0</v>
      </c>
      <c r="EL26">
        <f t="shared" si="68"/>
        <v>99999</v>
      </c>
      <c r="EM26">
        <f>SMALL(EL$7:EL$42,$A26)</f>
        <v>99999</v>
      </c>
      <c r="EN26">
        <f t="shared" si="69"/>
        <v>999</v>
      </c>
      <c r="EO26">
        <f t="shared" si="70"/>
        <v>99</v>
      </c>
      <c r="EQ26">
        <f t="shared" si="71"/>
        <v>0</v>
      </c>
      <c r="ES26">
        <f>IF('[1]Einstellung'!R59="",0,1)</f>
        <v>0</v>
      </c>
      <c r="ET26">
        <f t="shared" si="72"/>
        <v>0</v>
      </c>
      <c r="EU26">
        <f>LARGE(ET$7:ET$42,$A26)</f>
        <v>0</v>
      </c>
      <c r="EV26">
        <f t="shared" si="73"/>
        <v>0</v>
      </c>
      <c r="EW26">
        <f t="shared" si="74"/>
        <v>0</v>
      </c>
      <c r="EX26">
        <f t="shared" si="134"/>
        <v>0</v>
      </c>
      <c r="EY26">
        <f t="shared" si="75"/>
        <v>99999</v>
      </c>
      <c r="EZ26">
        <f>SMALL(EY$7:EY$42,$A26)</f>
        <v>99999</v>
      </c>
      <c r="FA26">
        <f t="shared" si="76"/>
        <v>999</v>
      </c>
      <c r="FB26">
        <f t="shared" si="77"/>
        <v>99</v>
      </c>
      <c r="FD26">
        <f t="shared" si="78"/>
        <v>0</v>
      </c>
      <c r="FF26">
        <f>IF('[1]Einstellung'!S59="",0,1)</f>
        <v>0</v>
      </c>
      <c r="FG26">
        <f t="shared" si="79"/>
        <v>0</v>
      </c>
      <c r="FH26">
        <f>LARGE(FG$7:FG$42,$A26)</f>
        <v>0</v>
      </c>
      <c r="FI26">
        <f t="shared" si="80"/>
        <v>0</v>
      </c>
      <c r="FJ26">
        <f t="shared" si="81"/>
        <v>0</v>
      </c>
      <c r="FK26">
        <f t="shared" si="135"/>
        <v>0</v>
      </c>
      <c r="FL26">
        <f t="shared" si="82"/>
        <v>99999</v>
      </c>
      <c r="FM26" s="14">
        <f>SMALL(FL$7:FL$42,$A26)</f>
        <v>99999</v>
      </c>
      <c r="FN26">
        <f t="shared" si="83"/>
        <v>999</v>
      </c>
      <c r="FO26">
        <f t="shared" si="84"/>
        <v>99</v>
      </c>
      <c r="FQ26">
        <f t="shared" si="85"/>
        <v>0</v>
      </c>
      <c r="FS26">
        <f>IF('[1]Einstellung'!T59="",0,1)</f>
        <v>0</v>
      </c>
      <c r="FT26">
        <f t="shared" si="86"/>
        <v>0</v>
      </c>
      <c r="FU26">
        <f>LARGE(FT$7:FT$42,$A26)</f>
        <v>0</v>
      </c>
      <c r="FV26">
        <f t="shared" si="87"/>
        <v>0</v>
      </c>
      <c r="FW26">
        <f t="shared" si="88"/>
        <v>0</v>
      </c>
      <c r="FX26">
        <f t="shared" si="136"/>
        <v>0</v>
      </c>
      <c r="FY26">
        <f t="shared" si="89"/>
        <v>99999</v>
      </c>
      <c r="FZ26">
        <f>SMALL(FY$7:FY$42,$A26)</f>
        <v>99999</v>
      </c>
      <c r="GA26">
        <f t="shared" si="90"/>
        <v>999</v>
      </c>
      <c r="GB26">
        <f t="shared" si="91"/>
        <v>99</v>
      </c>
      <c r="GD26">
        <f t="shared" si="92"/>
        <v>0</v>
      </c>
      <c r="GF26">
        <f>IF('[1]Einstellung'!U59="",0,1)</f>
        <v>0</v>
      </c>
      <c r="GG26">
        <f t="shared" si="93"/>
        <v>0</v>
      </c>
      <c r="GH26">
        <f>LARGE(GG$7:GG$42,$A26)</f>
        <v>0</v>
      </c>
      <c r="GI26">
        <f t="shared" si="94"/>
        <v>0</v>
      </c>
      <c r="GJ26">
        <f t="shared" si="95"/>
        <v>0</v>
      </c>
      <c r="GK26">
        <f t="shared" si="137"/>
        <v>0</v>
      </c>
      <c r="GL26">
        <f t="shared" si="96"/>
        <v>99999</v>
      </c>
      <c r="GM26">
        <f>SMALL(GL$7:GL$42,$A26)</f>
        <v>99999</v>
      </c>
      <c r="GN26">
        <f t="shared" si="97"/>
        <v>999</v>
      </c>
      <c r="GO26">
        <f t="shared" si="98"/>
        <v>99</v>
      </c>
      <c r="GQ26">
        <f t="shared" si="99"/>
        <v>0</v>
      </c>
      <c r="GS26">
        <f>IF('[1]Einstellung'!V59="",0,1)</f>
        <v>0</v>
      </c>
      <c r="GT26">
        <f t="shared" si="100"/>
        <v>0</v>
      </c>
      <c r="GU26">
        <f>LARGE(GT$7:GT$42,$A26)</f>
        <v>0</v>
      </c>
      <c r="GV26">
        <f t="shared" si="101"/>
        <v>0</v>
      </c>
      <c r="GW26">
        <f t="shared" si="102"/>
        <v>0</v>
      </c>
      <c r="GX26">
        <f t="shared" si="138"/>
        <v>0</v>
      </c>
      <c r="GY26">
        <f t="shared" si="103"/>
        <v>99999</v>
      </c>
      <c r="GZ26">
        <f>SMALL(GY$7:GY$42,$A26)</f>
        <v>99999</v>
      </c>
      <c r="HA26">
        <f t="shared" si="104"/>
        <v>999</v>
      </c>
      <c r="HB26">
        <f t="shared" si="105"/>
        <v>99</v>
      </c>
      <c r="HD26">
        <f t="shared" si="106"/>
        <v>0</v>
      </c>
      <c r="HF26">
        <f>IF('[1]Einstellung'!W59="",0,1)</f>
        <v>0</v>
      </c>
      <c r="HG26">
        <f t="shared" si="107"/>
        <v>0</v>
      </c>
      <c r="HH26">
        <f>LARGE(HG$7:HG$42,$A26)</f>
        <v>0</v>
      </c>
      <c r="HI26">
        <f t="shared" si="108"/>
        <v>0</v>
      </c>
      <c r="HJ26">
        <f t="shared" si="109"/>
        <v>0</v>
      </c>
      <c r="HK26">
        <f t="shared" si="139"/>
        <v>0</v>
      </c>
      <c r="HL26">
        <f t="shared" si="110"/>
        <v>99999</v>
      </c>
      <c r="HM26">
        <f>SMALL(HL$7:HL$42,$A26)</f>
        <v>99999</v>
      </c>
      <c r="HN26">
        <f t="shared" si="111"/>
        <v>999</v>
      </c>
      <c r="HO26">
        <f t="shared" si="112"/>
        <v>99</v>
      </c>
      <c r="HQ26">
        <f t="shared" si="113"/>
        <v>0</v>
      </c>
      <c r="HS26">
        <f>IF('[1]Einstellung'!X59="",0,1)</f>
        <v>0</v>
      </c>
      <c r="HT26">
        <f t="shared" si="114"/>
        <v>0</v>
      </c>
      <c r="HU26">
        <f>LARGE(HT$7:HT$42,$A26)</f>
        <v>0</v>
      </c>
      <c r="HV26">
        <f t="shared" si="115"/>
        <v>0</v>
      </c>
      <c r="HW26">
        <f t="shared" si="116"/>
        <v>0</v>
      </c>
      <c r="HX26">
        <f t="shared" si="140"/>
        <v>0</v>
      </c>
      <c r="HY26">
        <f t="shared" si="117"/>
        <v>99999</v>
      </c>
      <c r="HZ26">
        <f>SMALL(HY$7:HY$42,$A26)</f>
        <v>99999</v>
      </c>
      <c r="IA26">
        <f t="shared" si="118"/>
        <v>999</v>
      </c>
      <c r="IB26">
        <f t="shared" si="119"/>
        <v>99</v>
      </c>
      <c r="ID26">
        <f t="shared" si="120"/>
        <v>0</v>
      </c>
      <c r="IF26">
        <f>IF('[1]Einstellung'!Y59="",0,1)</f>
        <v>0</v>
      </c>
      <c r="IG26">
        <f t="shared" si="121"/>
        <v>0</v>
      </c>
      <c r="IH26">
        <f>LARGE(IG$7:IG$42,$A26)</f>
        <v>0</v>
      </c>
      <c r="II26">
        <f t="shared" si="122"/>
        <v>0</v>
      </c>
      <c r="IJ26">
        <f t="shared" si="123"/>
        <v>0</v>
      </c>
      <c r="IK26">
        <f t="shared" si="141"/>
        <v>0</v>
      </c>
      <c r="IL26">
        <f t="shared" si="124"/>
        <v>99999</v>
      </c>
      <c r="IM26">
        <f>SMALL(IL$7:IL$42,$A26)</f>
        <v>99999</v>
      </c>
      <c r="IN26">
        <f t="shared" si="125"/>
        <v>999</v>
      </c>
      <c r="IO26">
        <f t="shared" si="126"/>
        <v>99</v>
      </c>
      <c r="IT26">
        <f>IF('[1]Wettkampf'!BK25&lt;&gt;"",VLOOKUP('[1]Wettkampf'!BK25,Athl01,11),"")</f>
      </c>
      <c r="IU26">
        <f>IF('[1]Wettkampf'!BK25&lt;&gt;"",VLOOKUP('[1]Wettkampf'!BK25,Athl01,10),"")</f>
      </c>
      <c r="IV26">
        <f t="shared" si="127"/>
      </c>
    </row>
    <row r="27" spans="1:256" ht="13.5" customHeight="1">
      <c r="A27" s="47">
        <v>21</v>
      </c>
      <c r="B27" s="47">
        <f>IF('[1]Einstellung'!B60&lt;&gt;"",'[1]Einstellung'!B60,"")</f>
      </c>
      <c r="C27" s="63">
        <f>'[1]Einstellung'!D60</f>
      </c>
      <c r="D27" s="64">
        <f>'[1]Einstellung'!D60</f>
      </c>
      <c r="E27" s="50">
        <f>IF('[1]Einstellung'!$S$28="N",IF('[1]Wettkampf'!BK26&lt;&gt;"",VLOOKUP('[1]Wettkampf'!BK26,Athl01,13),""),IF('[1]Wettkampf'!BK26&lt;&gt;"",VLOOKUP('[1]Wettkampf'!BK26,Athl01,'[1]Einstellung'!$I$2),""))</f>
      </c>
      <c r="F27" s="51">
        <f>IF('[1]Wettkampf'!BK26&lt;&gt;"",YEAR(VLOOKUP('[1]Wettkampf'!BK26,Athl01,4)),"")</f>
      </c>
      <c r="G27" s="47">
        <f t="shared" si="0"/>
      </c>
      <c r="H27" s="52">
        <f>IF('[1]Wettkampf'!K26="","",'[1]Wettkampf'!K26)</f>
      </c>
      <c r="I27" s="53">
        <f>IF('[1]Wettkampf'!P26=0,"",'[1]Wettkampf'!P26)</f>
      </c>
      <c r="J27" s="54">
        <f>IF('[1]Wettkampf'!Q26="+","",IF('[1]Wettkampf'!Q26="-","x",""))</f>
      </c>
      <c r="K27" s="55">
        <f>IF('[1]Wettkampf'!R26=0,"",'[1]Wettkampf'!R26)</f>
      </c>
      <c r="L27" s="54">
        <f>IF('[1]Wettkampf'!S26="+","",IF('[1]Wettkampf'!S26="-","x",""))</f>
      </c>
      <c r="M27" s="55">
        <f>IF('[1]Wettkampf'!T26=0,"",'[1]Wettkampf'!T26)</f>
      </c>
      <c r="N27" s="54">
        <f>IF('[1]Wettkampf'!U26="+","",IF('[1]Wettkampf'!U26="-","x",""))</f>
      </c>
      <c r="O27" s="56">
        <f>IF('[1]Wettkampf'!L26&lt;&gt;"",'[1]Wettkampf'!BA26,"")</f>
      </c>
      <c r="P27" s="57" t="s">
        <v>20</v>
      </c>
      <c r="Q27" s="53">
        <f>IF('[1]Wettkampf'!W26=0,"",'[1]Wettkampf'!W26)</f>
      </c>
      <c r="R27" s="54">
        <f>IF('[1]Wettkampf'!X26="+","",IF('[1]Wettkampf'!X26="-","x",""))</f>
      </c>
      <c r="S27" s="55">
        <f>IF('[1]Wettkampf'!Y26=0,"",'[1]Wettkampf'!Y26)</f>
      </c>
      <c r="T27" s="54">
        <f>IF('[1]Wettkampf'!Z26="+","",IF('[1]Wettkampf'!Z26="-","x",""))</f>
      </c>
      <c r="U27" s="55">
        <f>IF('[1]Wettkampf'!AA26=0,"",'[1]Wettkampf'!AA26)</f>
      </c>
      <c r="V27" s="54">
        <f>IF('[1]Wettkampf'!AB26="+","",IF('[1]Wettkampf'!AB26="-","x",""))</f>
      </c>
      <c r="W27" s="56">
        <f>IF('[1]Wettkampf'!L26&lt;&gt;"",'[1]Wettkampf'!BE26,"")</f>
      </c>
      <c r="X27" s="57" t="s">
        <v>20</v>
      </c>
      <c r="Y27" s="58">
        <f>IF('[1]Wettkampf'!L26&lt;&gt;"",IF($AU$1="J",O27+W27,IF($AU$1="R",IF(O27=0,0,O27+W27),IF(AU$1="S",IF(W27=0,0,O27+W27),IF(O27=0,0,IF(W27=0,0,O27+W27))))),"")</f>
      </c>
      <c r="Z27" s="59">
        <f>IF('[1]Wettkampf'!L26&lt;&gt;"",ROUND('[1]Wettkampf'!BR26*Y27,2),"")</f>
      </c>
      <c r="AA27" s="60">
        <f t="shared" si="1"/>
      </c>
      <c r="AB27" s="61">
        <f>IF('[1]Einstellung'!L60&lt;&gt;"",IF(ISERROR(VLOOKUP(A27,R_GRP_01,2,FALSE)),99,IF(VLOOKUP(A27,R_GRP_01,1,FALSE)=A27,VLOOKUP(A27,R_GRP_01,2,FALSE),99)),"")</f>
      </c>
      <c r="AC27" s="61">
        <f>IF('[1]Einstellung'!M60&lt;&gt;"",IF(ISERROR(VLOOKUP(A27,R_GRP_02,2)),99,IF(VLOOKUP(A27,R_GRP_02,1)=A27,VLOOKUP(A27,R_GRP_02,2),99)),"")</f>
      </c>
      <c r="AD27" s="61">
        <f>IF('[1]Einstellung'!N60&lt;&gt;"",IF(ISERROR(VLOOKUP(A27,R_GRP_03,2)),99,IF(VLOOKUP(A27,R_GRP_03,1)=A27,VLOOKUP(A27,R_GRP_03,2),99)),"")</f>
      </c>
      <c r="AE27" s="61">
        <f>IF('[1]Einstellung'!O60&lt;&gt;"",IF(ISERROR(VLOOKUP(A27,R_GRP_04,2)),99,IF(VLOOKUP(A27,R_GRP_04,1)=A27,VLOOKUP(A27,R_GRP_04,2),99)),"")</f>
      </c>
      <c r="AF27" s="61">
        <f>IF('[1]Einstellung'!P60&lt;&gt;"",IF(ISERROR(VLOOKUP(A27,R_GRP_05,2)),99,IF(VLOOKUP(A27,R_GRP_05,1)=A27,VLOOKUP(A27,R_GRP_05,2),99)),"")</f>
      </c>
      <c r="AG27" s="61">
        <f>IF('[1]Einstellung'!Q60&lt;&gt;"",IF(ISERROR(VLOOKUP(A27,R_GRP_06,2)),99,IF(VLOOKUP(A27,R_GRP_06,1)=A27,VLOOKUP(A27,R_GRP_06,2),99)),"")</f>
      </c>
      <c r="AH27" s="61">
        <f>IF('[1]Einstellung'!R60&lt;&gt;"",IF(ISERROR(VLOOKUP(A27,R_GRP_07,2)),99,IF(VLOOKUP(A27,R_GRP_07,1)=A27,VLOOKUP(A27,R_GRP_07,2),99)),"")</f>
      </c>
      <c r="AI27" s="61">
        <f>IF('[1]Einstellung'!S60&lt;&gt;"",IF(ISERROR(VLOOKUP(A27,R_GRP_08,2)),99,IF(VLOOKUP(A27,R_GRP_08,1)=A27,VLOOKUP(A27,R_GRP_08,2),99)),"")</f>
      </c>
      <c r="AJ27" s="61">
        <f>IF('[1]Einstellung'!T60&lt;&gt;"",IF(ISERROR(VLOOKUP(A27,R_GRP_09,2)),99,IF(VLOOKUP(A27,R_GRP_09,1)=A27,VLOOKUP(A27,R_GRP_09,2),99)),"")</f>
      </c>
      <c r="AK27" s="61">
        <f>IF('[1]Einstellung'!U60&lt;&gt;"",IF(ISERROR(VLOOKUP(A27,R_GRP_10,2)),99,IF(VLOOKUP(A27,R_GRP_10,1)=A27,VLOOKUP(A27,R_GRP_10,2),99)),"")</f>
      </c>
      <c r="AL27" s="61">
        <f>IF('[1]Einstellung'!V60&lt;&gt;"",IF(ISERROR(VLOOKUP(A27,R_GRP_11,2)),99,IF(VLOOKUP(A27,R_GRP_11,1)=A27,VLOOKUP(A27,R_GRP_11,2),99)),"")</f>
      </c>
      <c r="AM27" s="61">
        <f>IF('[1]Einstellung'!W60&lt;&gt;"",IF(ISERROR(VLOOKUP(A27,R_GRP_12,2)),99,IF(VLOOKUP(A27,R_GRP_12,1)=A27,VLOOKUP(A27,R_GRP_12,2),99)),"")</f>
      </c>
      <c r="AN27" s="61">
        <f>IF('[1]Einstellung'!X60&lt;&gt;"",IF(ISERROR(VLOOKUP(A27,R_GRP_13,2)),99,IF(VLOOKUP(A27,R_GRP_13,1)=A27,VLOOKUP(A27,R_GRP_13,2),99)),"")</f>
      </c>
      <c r="AO27" s="61">
        <f>IF('[1]Einstellung'!Y60&lt;&gt;"",IF(ISERROR(VLOOKUP(A27,R_GRP_14,2)),99,IF(VLOOKUP(A27,R_GRP_14,1)=A27,VLOOKUP(A27,R_GRP_14,2),99)),"")</f>
      </c>
      <c r="AP27" s="61">
        <f t="shared" si="2"/>
      </c>
      <c r="AQ27" s="61">
        <f t="shared" si="3"/>
      </c>
      <c r="AU27" s="46">
        <f>IF(C27&lt;&gt;"",YEAR('[1]Wiegeliste'!$D$4)-F27,0)</f>
        <v>0</v>
      </c>
      <c r="AV27">
        <f t="shared" si="4"/>
        <v>0</v>
      </c>
      <c r="AZ27" s="62">
        <f t="shared" si="5"/>
        <v>0</v>
      </c>
      <c r="BA27">
        <f t="shared" si="6"/>
        <v>0</v>
      </c>
      <c r="BB27">
        <f t="shared" si="7"/>
        <v>99</v>
      </c>
      <c r="BC27">
        <f t="shared" si="8"/>
        <v>99021</v>
      </c>
      <c r="BD27">
        <f t="shared" si="9"/>
        <v>99021</v>
      </c>
      <c r="BE27">
        <f t="shared" si="10"/>
        <v>99</v>
      </c>
      <c r="BF27">
        <f t="shared" si="11"/>
        <v>21</v>
      </c>
      <c r="BH27">
        <f t="shared" si="12"/>
        <v>0</v>
      </c>
      <c r="BI27" t="e">
        <f t="shared" si="13"/>
        <v>#VALUE!</v>
      </c>
      <c r="BJ27" t="e">
        <f t="shared" si="14"/>
        <v>#VALUE!</v>
      </c>
      <c r="BK27" t="e">
        <f t="shared" si="15"/>
        <v>#VALUE!</v>
      </c>
      <c r="BL27" t="e">
        <f t="shared" si="16"/>
        <v>#VALUE!</v>
      </c>
      <c r="BM27" t="e">
        <f t="shared" si="17"/>
        <v>#VALUE!</v>
      </c>
      <c r="BN27" t="e">
        <f t="shared" si="18"/>
        <v>#VALUE!</v>
      </c>
      <c r="BQ27">
        <f t="shared" si="19"/>
      </c>
      <c r="BR27">
        <f t="shared" si="20"/>
        <v>0</v>
      </c>
      <c r="BS27">
        <f>IF('[1]Einstellung'!L60="",0,1)</f>
        <v>0</v>
      </c>
      <c r="BT27">
        <f t="shared" si="21"/>
        <v>0</v>
      </c>
      <c r="BU27">
        <f t="shared" si="22"/>
        <v>0</v>
      </c>
      <c r="BV27">
        <f t="shared" si="23"/>
        <v>0</v>
      </c>
      <c r="BW27">
        <f t="shared" si="24"/>
        <v>0</v>
      </c>
      <c r="BX27">
        <f t="shared" si="128"/>
        <v>0</v>
      </c>
      <c r="BY27">
        <f t="shared" si="25"/>
        <v>99999</v>
      </c>
      <c r="BZ27">
        <f t="shared" si="26"/>
        <v>99999</v>
      </c>
      <c r="CA27">
        <f t="shared" si="27"/>
        <v>999</v>
      </c>
      <c r="CB27">
        <f t="shared" si="28"/>
        <v>99</v>
      </c>
      <c r="CD27">
        <f t="shared" si="29"/>
      </c>
      <c r="CF27">
        <f>IF('[1]Einstellung'!M60="",0,1)</f>
        <v>0</v>
      </c>
      <c r="CG27">
        <f t="shared" si="30"/>
        <v>0</v>
      </c>
      <c r="CH27">
        <f t="shared" si="31"/>
        <v>0</v>
      </c>
      <c r="CI27">
        <f t="shared" si="32"/>
        <v>0</v>
      </c>
      <c r="CJ27">
        <f t="shared" si="33"/>
        <v>0</v>
      </c>
      <c r="CK27">
        <f t="shared" si="129"/>
        <v>0</v>
      </c>
      <c r="CL27">
        <f t="shared" si="34"/>
        <v>99999</v>
      </c>
      <c r="CM27">
        <f t="shared" si="35"/>
        <v>99999</v>
      </c>
      <c r="CN27">
        <f t="shared" si="36"/>
        <v>999</v>
      </c>
      <c r="CO27">
        <f t="shared" si="37"/>
        <v>99</v>
      </c>
      <c r="CQ27">
        <f t="shared" si="38"/>
        <v>0</v>
      </c>
      <c r="CS27">
        <f>IF('[1]Einstellung'!N60="",0,1)</f>
        <v>0</v>
      </c>
      <c r="CT27">
        <f t="shared" si="39"/>
        <v>0</v>
      </c>
      <c r="CU27">
        <f t="shared" si="40"/>
        <v>0</v>
      </c>
      <c r="CV27">
        <f t="shared" si="41"/>
        <v>0</v>
      </c>
      <c r="CW27">
        <f t="shared" si="42"/>
        <v>0</v>
      </c>
      <c r="CX27">
        <f t="shared" si="130"/>
        <v>0</v>
      </c>
      <c r="CY27">
        <f t="shared" si="43"/>
        <v>99999</v>
      </c>
      <c r="CZ27">
        <f t="shared" si="44"/>
        <v>99999</v>
      </c>
      <c r="DA27">
        <f t="shared" si="45"/>
        <v>999</v>
      </c>
      <c r="DB27">
        <f t="shared" si="46"/>
        <v>99</v>
      </c>
      <c r="DD27">
        <f t="shared" si="47"/>
        <v>0</v>
      </c>
      <c r="DF27">
        <f>IF('[1]Einstellung'!O60="",0,1)</f>
        <v>0</v>
      </c>
      <c r="DG27">
        <f t="shared" si="48"/>
        <v>0</v>
      </c>
      <c r="DH27">
        <f t="shared" si="49"/>
        <v>0</v>
      </c>
      <c r="DI27">
        <f t="shared" si="50"/>
        <v>0</v>
      </c>
      <c r="DJ27">
        <f t="shared" si="51"/>
        <v>0</v>
      </c>
      <c r="DK27">
        <f t="shared" si="131"/>
        <v>0</v>
      </c>
      <c r="DL27">
        <f t="shared" si="52"/>
        <v>99999</v>
      </c>
      <c r="DM27">
        <f t="shared" si="53"/>
        <v>99999</v>
      </c>
      <c r="DN27">
        <f t="shared" si="54"/>
        <v>999</v>
      </c>
      <c r="DO27">
        <f t="shared" si="55"/>
        <v>99</v>
      </c>
      <c r="DQ27">
        <f t="shared" si="56"/>
        <v>0</v>
      </c>
      <c r="DS27">
        <f>IF('[1]Einstellung'!P60="",0,1)</f>
        <v>0</v>
      </c>
      <c r="DT27">
        <f t="shared" si="57"/>
        <v>0</v>
      </c>
      <c r="DU27">
        <f t="shared" si="58"/>
        <v>0</v>
      </c>
      <c r="DV27">
        <f t="shared" si="59"/>
        <v>0</v>
      </c>
      <c r="DW27">
        <f t="shared" si="60"/>
        <v>0</v>
      </c>
      <c r="DX27">
        <f t="shared" si="132"/>
        <v>0</v>
      </c>
      <c r="DY27">
        <f t="shared" si="61"/>
        <v>99999</v>
      </c>
      <c r="DZ27">
        <f>SMALL(DY$7:DY$42,$A27)</f>
        <v>99999</v>
      </c>
      <c r="EA27">
        <f t="shared" si="62"/>
        <v>999</v>
      </c>
      <c r="EB27">
        <f t="shared" si="63"/>
        <v>99</v>
      </c>
      <c r="ED27">
        <f t="shared" si="64"/>
        <v>0</v>
      </c>
      <c r="EF27">
        <f>IF('[1]Einstellung'!Q60="",0,1)</f>
        <v>0</v>
      </c>
      <c r="EG27">
        <f t="shared" si="65"/>
        <v>0</v>
      </c>
      <c r="EH27">
        <f>LARGE(EG$7:EG$42,$A27)</f>
        <v>0</v>
      </c>
      <c r="EI27">
        <f t="shared" si="66"/>
        <v>0</v>
      </c>
      <c r="EJ27">
        <f t="shared" si="67"/>
        <v>0</v>
      </c>
      <c r="EK27">
        <f t="shared" si="133"/>
        <v>0</v>
      </c>
      <c r="EL27">
        <f t="shared" si="68"/>
        <v>99999</v>
      </c>
      <c r="EM27">
        <f>SMALL(EL$7:EL$42,$A27)</f>
        <v>99999</v>
      </c>
      <c r="EN27">
        <f t="shared" si="69"/>
        <v>999</v>
      </c>
      <c r="EO27">
        <f t="shared" si="70"/>
        <v>99</v>
      </c>
      <c r="EQ27">
        <f t="shared" si="71"/>
        <v>0</v>
      </c>
      <c r="ES27">
        <f>IF('[1]Einstellung'!R60="",0,1)</f>
        <v>0</v>
      </c>
      <c r="ET27">
        <f t="shared" si="72"/>
        <v>0</v>
      </c>
      <c r="EU27">
        <f>LARGE(ET$7:ET$42,$A27)</f>
        <v>0</v>
      </c>
      <c r="EV27">
        <f t="shared" si="73"/>
        <v>0</v>
      </c>
      <c r="EW27">
        <f t="shared" si="74"/>
        <v>0</v>
      </c>
      <c r="EX27">
        <f t="shared" si="134"/>
        <v>0</v>
      </c>
      <c r="EY27">
        <f t="shared" si="75"/>
        <v>99999</v>
      </c>
      <c r="EZ27">
        <f>SMALL(EY$7:EY$42,$A27)</f>
        <v>99999</v>
      </c>
      <c r="FA27">
        <f t="shared" si="76"/>
        <v>999</v>
      </c>
      <c r="FB27">
        <f t="shared" si="77"/>
        <v>99</v>
      </c>
      <c r="FD27">
        <f t="shared" si="78"/>
        <v>0</v>
      </c>
      <c r="FF27">
        <f>IF('[1]Einstellung'!S60="",0,1)</f>
        <v>0</v>
      </c>
      <c r="FG27">
        <f t="shared" si="79"/>
        <v>0</v>
      </c>
      <c r="FH27">
        <f>LARGE(FG$7:FG$42,$A27)</f>
        <v>0</v>
      </c>
      <c r="FI27">
        <f t="shared" si="80"/>
        <v>0</v>
      </c>
      <c r="FJ27">
        <f t="shared" si="81"/>
        <v>0</v>
      </c>
      <c r="FK27">
        <f t="shared" si="135"/>
        <v>0</v>
      </c>
      <c r="FL27">
        <f t="shared" si="82"/>
        <v>99999</v>
      </c>
      <c r="FM27" s="14">
        <f>SMALL(FL$7:FL$42,$A27)</f>
        <v>99999</v>
      </c>
      <c r="FN27">
        <f t="shared" si="83"/>
        <v>999</v>
      </c>
      <c r="FO27">
        <f t="shared" si="84"/>
        <v>99</v>
      </c>
      <c r="FQ27">
        <f t="shared" si="85"/>
        <v>0</v>
      </c>
      <c r="FS27">
        <f>IF('[1]Einstellung'!T60="",0,1)</f>
        <v>0</v>
      </c>
      <c r="FT27">
        <f t="shared" si="86"/>
        <v>0</v>
      </c>
      <c r="FU27">
        <f>LARGE(FT$7:FT$42,$A27)</f>
        <v>0</v>
      </c>
      <c r="FV27">
        <f t="shared" si="87"/>
        <v>0</v>
      </c>
      <c r="FW27">
        <f t="shared" si="88"/>
        <v>0</v>
      </c>
      <c r="FX27">
        <f t="shared" si="136"/>
        <v>0</v>
      </c>
      <c r="FY27">
        <f t="shared" si="89"/>
        <v>99999</v>
      </c>
      <c r="FZ27">
        <f>SMALL(FY$7:FY$42,$A27)</f>
        <v>99999</v>
      </c>
      <c r="GA27">
        <f t="shared" si="90"/>
        <v>999</v>
      </c>
      <c r="GB27">
        <f t="shared" si="91"/>
        <v>99</v>
      </c>
      <c r="GD27">
        <f t="shared" si="92"/>
        <v>0</v>
      </c>
      <c r="GF27">
        <f>IF('[1]Einstellung'!U60="",0,1)</f>
        <v>0</v>
      </c>
      <c r="GG27">
        <f t="shared" si="93"/>
        <v>0</v>
      </c>
      <c r="GH27">
        <f>LARGE(GG$7:GG$42,$A27)</f>
        <v>0</v>
      </c>
      <c r="GI27">
        <f t="shared" si="94"/>
        <v>0</v>
      </c>
      <c r="GJ27">
        <f t="shared" si="95"/>
        <v>0</v>
      </c>
      <c r="GK27">
        <f t="shared" si="137"/>
        <v>0</v>
      </c>
      <c r="GL27">
        <f t="shared" si="96"/>
        <v>99999</v>
      </c>
      <c r="GM27">
        <f>SMALL(GL$7:GL$42,$A27)</f>
        <v>99999</v>
      </c>
      <c r="GN27">
        <f t="shared" si="97"/>
        <v>999</v>
      </c>
      <c r="GO27">
        <f t="shared" si="98"/>
        <v>99</v>
      </c>
      <c r="GQ27">
        <f t="shared" si="99"/>
        <v>0</v>
      </c>
      <c r="GS27">
        <f>IF('[1]Einstellung'!V60="",0,1)</f>
        <v>0</v>
      </c>
      <c r="GT27">
        <f t="shared" si="100"/>
        <v>0</v>
      </c>
      <c r="GU27">
        <f>LARGE(GT$7:GT$42,$A27)</f>
        <v>0</v>
      </c>
      <c r="GV27">
        <f t="shared" si="101"/>
        <v>0</v>
      </c>
      <c r="GW27">
        <f t="shared" si="102"/>
        <v>0</v>
      </c>
      <c r="GX27">
        <f t="shared" si="138"/>
        <v>0</v>
      </c>
      <c r="GY27">
        <f t="shared" si="103"/>
        <v>99999</v>
      </c>
      <c r="GZ27">
        <f>SMALL(GY$7:GY$42,$A27)</f>
        <v>99999</v>
      </c>
      <c r="HA27">
        <f t="shared" si="104"/>
        <v>999</v>
      </c>
      <c r="HB27">
        <f t="shared" si="105"/>
        <v>99</v>
      </c>
      <c r="HD27">
        <f t="shared" si="106"/>
        <v>0</v>
      </c>
      <c r="HF27">
        <f>IF('[1]Einstellung'!W60="",0,1)</f>
        <v>0</v>
      </c>
      <c r="HG27">
        <f t="shared" si="107"/>
        <v>0</v>
      </c>
      <c r="HH27">
        <f>LARGE(HG$7:HG$42,$A27)</f>
        <v>0</v>
      </c>
      <c r="HI27">
        <f t="shared" si="108"/>
        <v>0</v>
      </c>
      <c r="HJ27">
        <f t="shared" si="109"/>
        <v>0</v>
      </c>
      <c r="HK27">
        <f t="shared" si="139"/>
        <v>0</v>
      </c>
      <c r="HL27">
        <f t="shared" si="110"/>
        <v>99999</v>
      </c>
      <c r="HM27">
        <f>SMALL(HL$7:HL$42,$A27)</f>
        <v>99999</v>
      </c>
      <c r="HN27">
        <f t="shared" si="111"/>
        <v>999</v>
      </c>
      <c r="HO27">
        <f t="shared" si="112"/>
        <v>99</v>
      </c>
      <c r="HQ27">
        <f t="shared" si="113"/>
        <v>0</v>
      </c>
      <c r="HS27">
        <f>IF('[1]Einstellung'!X60="",0,1)</f>
        <v>0</v>
      </c>
      <c r="HT27">
        <f t="shared" si="114"/>
        <v>0</v>
      </c>
      <c r="HU27">
        <f>LARGE(HT$7:HT$42,$A27)</f>
        <v>0</v>
      </c>
      <c r="HV27">
        <f t="shared" si="115"/>
        <v>0</v>
      </c>
      <c r="HW27">
        <f t="shared" si="116"/>
        <v>0</v>
      </c>
      <c r="HX27">
        <f t="shared" si="140"/>
        <v>0</v>
      </c>
      <c r="HY27">
        <f t="shared" si="117"/>
        <v>99999</v>
      </c>
      <c r="HZ27">
        <f>SMALL(HY$7:HY$42,$A27)</f>
        <v>99999</v>
      </c>
      <c r="IA27">
        <f t="shared" si="118"/>
        <v>999</v>
      </c>
      <c r="IB27">
        <f t="shared" si="119"/>
        <v>99</v>
      </c>
      <c r="ID27">
        <f t="shared" si="120"/>
        <v>0</v>
      </c>
      <c r="IF27">
        <f>IF('[1]Einstellung'!Y60="",0,1)</f>
        <v>0</v>
      </c>
      <c r="IG27">
        <f t="shared" si="121"/>
        <v>0</v>
      </c>
      <c r="IH27">
        <f>LARGE(IG$7:IG$42,$A27)</f>
        <v>0</v>
      </c>
      <c r="II27">
        <f t="shared" si="122"/>
        <v>0</v>
      </c>
      <c r="IJ27">
        <f t="shared" si="123"/>
        <v>0</v>
      </c>
      <c r="IK27">
        <f t="shared" si="141"/>
        <v>0</v>
      </c>
      <c r="IL27">
        <f t="shared" si="124"/>
        <v>99999</v>
      </c>
      <c r="IM27">
        <f>SMALL(IL$7:IL$42,$A27)</f>
        <v>99999</v>
      </c>
      <c r="IN27">
        <f t="shared" si="125"/>
        <v>999</v>
      </c>
      <c r="IO27">
        <f t="shared" si="126"/>
        <v>99</v>
      </c>
      <c r="IT27">
        <f>IF('[1]Wettkampf'!BK26&lt;&gt;"",VLOOKUP('[1]Wettkampf'!BK26,Athl01,11),"")</f>
      </c>
      <c r="IU27">
        <f>IF('[1]Wettkampf'!BK26&lt;&gt;"",VLOOKUP('[1]Wettkampf'!BK26,Athl01,10),"")</f>
      </c>
      <c r="IV27">
        <f t="shared" si="127"/>
      </c>
    </row>
    <row r="28" spans="1:256" ht="13.5" customHeight="1">
      <c r="A28" s="47">
        <v>22</v>
      </c>
      <c r="B28" s="47">
        <f>IF('[1]Einstellung'!B61&lt;&gt;"",'[1]Einstellung'!B61,"")</f>
      </c>
      <c r="C28" s="63">
        <f>'[1]Einstellung'!D61</f>
      </c>
      <c r="D28" s="64">
        <f>'[1]Einstellung'!D61</f>
      </c>
      <c r="E28" s="50">
        <f>IF('[1]Einstellung'!$S$28="N",IF('[1]Wettkampf'!BK27&lt;&gt;"",VLOOKUP('[1]Wettkampf'!BK27,Athl01,13),""),IF('[1]Wettkampf'!BK27&lt;&gt;"",VLOOKUP('[1]Wettkampf'!BK27,Athl01,'[1]Einstellung'!$I$2),""))</f>
      </c>
      <c r="F28" s="51">
        <f>IF('[1]Wettkampf'!BK27&lt;&gt;"",YEAR(VLOOKUP('[1]Wettkampf'!BK27,Athl01,4)),"")</f>
      </c>
      <c r="G28" s="47">
        <f t="shared" si="0"/>
      </c>
      <c r="H28" s="52">
        <f>IF('[1]Wettkampf'!K27="","",'[1]Wettkampf'!K27)</f>
      </c>
      <c r="I28" s="53">
        <f>IF('[1]Wettkampf'!P27=0,"",'[1]Wettkampf'!P27)</f>
      </c>
      <c r="J28" s="54">
        <f>IF('[1]Wettkampf'!Q27="+","",IF('[1]Wettkampf'!Q27="-","x",""))</f>
      </c>
      <c r="K28" s="55">
        <f>IF('[1]Wettkampf'!R27=0,"",'[1]Wettkampf'!R27)</f>
      </c>
      <c r="L28" s="54">
        <f>IF('[1]Wettkampf'!S27="+","",IF('[1]Wettkampf'!S27="-","x",""))</f>
      </c>
      <c r="M28" s="55">
        <f>IF('[1]Wettkampf'!T27=0,"",'[1]Wettkampf'!T27)</f>
      </c>
      <c r="N28" s="54">
        <f>IF('[1]Wettkampf'!U27="+","",IF('[1]Wettkampf'!U27="-","x",""))</f>
      </c>
      <c r="O28" s="56">
        <f>IF('[1]Wettkampf'!L27&lt;&gt;"",'[1]Wettkampf'!BA27,"")</f>
      </c>
      <c r="P28" s="57" t="s">
        <v>20</v>
      </c>
      <c r="Q28" s="53">
        <f>IF('[1]Wettkampf'!W27=0,"",'[1]Wettkampf'!W27)</f>
      </c>
      <c r="R28" s="54">
        <f>IF('[1]Wettkampf'!X27="+","",IF('[1]Wettkampf'!X27="-","x",""))</f>
      </c>
      <c r="S28" s="55">
        <f>IF('[1]Wettkampf'!Y27=0,"",'[1]Wettkampf'!Y27)</f>
      </c>
      <c r="T28" s="54">
        <f>IF('[1]Wettkampf'!Z27="+","",IF('[1]Wettkampf'!Z27="-","x",""))</f>
      </c>
      <c r="U28" s="55">
        <f>IF('[1]Wettkampf'!AA27=0,"",'[1]Wettkampf'!AA27)</f>
      </c>
      <c r="V28" s="54">
        <f>IF('[1]Wettkampf'!AB27="+","",IF('[1]Wettkampf'!AB27="-","x",""))</f>
      </c>
      <c r="W28" s="56">
        <f>IF('[1]Wettkampf'!L27&lt;&gt;"",'[1]Wettkampf'!BE27,"")</f>
      </c>
      <c r="X28" s="57" t="s">
        <v>20</v>
      </c>
      <c r="Y28" s="58">
        <f>IF('[1]Wettkampf'!L27&lt;&gt;"",IF($AU$1="J",O28+W28,IF($AU$1="R",IF(O28=0,0,O28+W28),IF(AU$1="S",IF(W28=0,0,O28+W28),IF(O28=0,0,IF(W28=0,0,O28+W28))))),"")</f>
      </c>
      <c r="Z28" s="59">
        <f>IF('[1]Wettkampf'!L27&lt;&gt;"",ROUND('[1]Wettkampf'!BR27*Y28,2),"")</f>
      </c>
      <c r="AA28" s="60">
        <f t="shared" si="1"/>
      </c>
      <c r="AB28" s="61">
        <f>IF('[1]Einstellung'!L61&lt;&gt;"",IF(ISERROR(VLOOKUP(A28,R_GRP_01,2,FALSE)),99,IF(VLOOKUP(A28,R_GRP_01,1,FALSE)=A28,VLOOKUP(A28,R_GRP_01,2,FALSE),99)),"")</f>
      </c>
      <c r="AC28" s="61">
        <f>IF('[1]Einstellung'!M61&lt;&gt;"",IF(ISERROR(VLOOKUP(A28,R_GRP_02,2)),99,IF(VLOOKUP(A28,R_GRP_02,1)=A28,VLOOKUP(A28,R_GRP_02,2),99)),"")</f>
      </c>
      <c r="AD28" s="61">
        <f>IF('[1]Einstellung'!N61&lt;&gt;"",IF(ISERROR(VLOOKUP(A28,R_GRP_03,2)),99,IF(VLOOKUP(A28,R_GRP_03,1)=A28,VLOOKUP(A28,R_GRP_03,2),99)),"")</f>
      </c>
      <c r="AE28" s="61">
        <f>IF('[1]Einstellung'!O61&lt;&gt;"",IF(ISERROR(VLOOKUP(A28,R_GRP_04,2)),99,IF(VLOOKUP(A28,R_GRP_04,1)=A28,VLOOKUP(A28,R_GRP_04,2),99)),"")</f>
      </c>
      <c r="AF28" s="61">
        <f>IF('[1]Einstellung'!P61&lt;&gt;"",IF(ISERROR(VLOOKUP(A28,R_GRP_05,2)),99,IF(VLOOKUP(A28,R_GRP_05,1)=A28,VLOOKUP(A28,R_GRP_05,2),99)),"")</f>
      </c>
      <c r="AG28" s="61">
        <f>IF('[1]Einstellung'!Q61&lt;&gt;"",IF(ISERROR(VLOOKUP(A28,R_GRP_06,2)),99,IF(VLOOKUP(A28,R_GRP_06,1)=A28,VLOOKUP(A28,R_GRP_06,2),99)),"")</f>
      </c>
      <c r="AH28" s="61">
        <f>IF('[1]Einstellung'!R61&lt;&gt;"",IF(ISERROR(VLOOKUP(A28,R_GRP_07,2)),99,IF(VLOOKUP(A28,R_GRP_07,1)=A28,VLOOKUP(A28,R_GRP_07,2),99)),"")</f>
      </c>
      <c r="AI28" s="61">
        <f>IF('[1]Einstellung'!S61&lt;&gt;"",IF(ISERROR(VLOOKUP(A28,R_GRP_08,2)),99,IF(VLOOKUP(A28,R_GRP_08,1)=A28,VLOOKUP(A28,R_GRP_08,2),99)),"")</f>
      </c>
      <c r="AJ28" s="61">
        <f>IF('[1]Einstellung'!T61&lt;&gt;"",IF(ISERROR(VLOOKUP(A28,R_GRP_09,2)),99,IF(VLOOKUP(A28,R_GRP_09,1)=A28,VLOOKUP(A28,R_GRP_09,2),99)),"")</f>
      </c>
      <c r="AK28" s="61">
        <f>IF('[1]Einstellung'!U61&lt;&gt;"",IF(ISERROR(VLOOKUP(A28,R_GRP_10,2)),99,IF(VLOOKUP(A28,R_GRP_10,1)=A28,VLOOKUP(A28,R_GRP_10,2),99)),"")</f>
      </c>
      <c r="AL28" s="61">
        <f>IF('[1]Einstellung'!V61&lt;&gt;"",IF(ISERROR(VLOOKUP(A28,R_GRP_11,2)),99,IF(VLOOKUP(A28,R_GRP_11,1)=A28,VLOOKUP(A28,R_GRP_11,2),99)),"")</f>
      </c>
      <c r="AM28" s="61">
        <f>IF('[1]Einstellung'!W61&lt;&gt;"",IF(ISERROR(VLOOKUP(A28,R_GRP_12,2)),99,IF(VLOOKUP(A28,R_GRP_12,1)=A28,VLOOKUP(A28,R_GRP_12,2),99)),"")</f>
      </c>
      <c r="AN28" s="61">
        <f>IF('[1]Einstellung'!X61&lt;&gt;"",IF(ISERROR(VLOOKUP(A28,R_GRP_13,2)),99,IF(VLOOKUP(A28,R_GRP_13,1)=A28,VLOOKUP(A28,R_GRP_13,2),99)),"")</f>
      </c>
      <c r="AO28" s="61">
        <f>IF('[1]Einstellung'!Y61&lt;&gt;"",IF(ISERROR(VLOOKUP(A28,R_GRP_14,2)),99,IF(VLOOKUP(A28,R_GRP_14,1)=A28,VLOOKUP(A28,R_GRP_14,2),99)),"")</f>
      </c>
      <c r="AP28" s="61">
        <f t="shared" si="2"/>
      </c>
      <c r="AQ28" s="61">
        <f t="shared" si="3"/>
      </c>
      <c r="AU28" s="46">
        <f>IF(C28&lt;&gt;"",YEAR('[1]Wiegeliste'!$D$4)-F28,0)</f>
        <v>0</v>
      </c>
      <c r="AV28">
        <f t="shared" si="4"/>
        <v>0</v>
      </c>
      <c r="AZ28" s="62">
        <f t="shared" si="5"/>
        <v>0</v>
      </c>
      <c r="BA28">
        <f t="shared" si="6"/>
        <v>0</v>
      </c>
      <c r="BB28">
        <f t="shared" si="7"/>
        <v>99</v>
      </c>
      <c r="BC28">
        <f t="shared" si="8"/>
        <v>99022</v>
      </c>
      <c r="BD28">
        <f t="shared" si="9"/>
        <v>99022</v>
      </c>
      <c r="BE28">
        <f t="shared" si="10"/>
        <v>99</v>
      </c>
      <c r="BF28">
        <f t="shared" si="11"/>
        <v>22</v>
      </c>
      <c r="BH28">
        <f t="shared" si="12"/>
        <v>0</v>
      </c>
      <c r="BI28" t="e">
        <f t="shared" si="13"/>
        <v>#VALUE!</v>
      </c>
      <c r="BJ28" t="e">
        <f t="shared" si="14"/>
        <v>#VALUE!</v>
      </c>
      <c r="BK28" t="e">
        <f t="shared" si="15"/>
        <v>#VALUE!</v>
      </c>
      <c r="BL28" t="e">
        <f t="shared" si="16"/>
        <v>#VALUE!</v>
      </c>
      <c r="BM28" t="e">
        <f t="shared" si="17"/>
        <v>#VALUE!</v>
      </c>
      <c r="BN28" t="e">
        <f t="shared" si="18"/>
        <v>#VALUE!</v>
      </c>
      <c r="BQ28">
        <f t="shared" si="19"/>
      </c>
      <c r="BR28">
        <f t="shared" si="20"/>
        <v>0</v>
      </c>
      <c r="BS28">
        <f>IF('[1]Einstellung'!L61="",0,1)</f>
        <v>0</v>
      </c>
      <c r="BT28">
        <f t="shared" si="21"/>
        <v>0</v>
      </c>
      <c r="BU28">
        <f t="shared" si="22"/>
        <v>0</v>
      </c>
      <c r="BV28">
        <f t="shared" si="23"/>
        <v>0</v>
      </c>
      <c r="BW28">
        <f t="shared" si="24"/>
        <v>0</v>
      </c>
      <c r="BX28">
        <f t="shared" si="128"/>
        <v>0</v>
      </c>
      <c r="BY28">
        <f t="shared" si="25"/>
        <v>99999</v>
      </c>
      <c r="BZ28">
        <f t="shared" si="26"/>
        <v>99999</v>
      </c>
      <c r="CA28">
        <f t="shared" si="27"/>
        <v>999</v>
      </c>
      <c r="CB28">
        <f t="shared" si="28"/>
        <v>99</v>
      </c>
      <c r="CD28">
        <f t="shared" si="29"/>
      </c>
      <c r="CF28">
        <f>IF('[1]Einstellung'!M61="",0,1)</f>
        <v>0</v>
      </c>
      <c r="CG28">
        <f t="shared" si="30"/>
        <v>0</v>
      </c>
      <c r="CH28">
        <f t="shared" si="31"/>
        <v>0</v>
      </c>
      <c r="CI28">
        <f t="shared" si="32"/>
        <v>0</v>
      </c>
      <c r="CJ28">
        <f t="shared" si="33"/>
        <v>0</v>
      </c>
      <c r="CK28">
        <f t="shared" si="129"/>
        <v>0</v>
      </c>
      <c r="CL28">
        <f t="shared" si="34"/>
        <v>99999</v>
      </c>
      <c r="CM28">
        <f t="shared" si="35"/>
        <v>99999</v>
      </c>
      <c r="CN28">
        <f t="shared" si="36"/>
        <v>999</v>
      </c>
      <c r="CO28">
        <f t="shared" si="37"/>
        <v>99</v>
      </c>
      <c r="CQ28">
        <f t="shared" si="38"/>
        <v>0</v>
      </c>
      <c r="CS28">
        <f>IF('[1]Einstellung'!N61="",0,1)</f>
        <v>0</v>
      </c>
      <c r="CT28">
        <f t="shared" si="39"/>
        <v>0</v>
      </c>
      <c r="CU28">
        <f t="shared" si="40"/>
        <v>0</v>
      </c>
      <c r="CV28">
        <f t="shared" si="41"/>
        <v>0</v>
      </c>
      <c r="CW28">
        <f t="shared" si="42"/>
        <v>0</v>
      </c>
      <c r="CX28">
        <f t="shared" si="130"/>
        <v>0</v>
      </c>
      <c r="CY28">
        <f t="shared" si="43"/>
        <v>99999</v>
      </c>
      <c r="CZ28">
        <f t="shared" si="44"/>
        <v>99999</v>
      </c>
      <c r="DA28">
        <f t="shared" si="45"/>
        <v>999</v>
      </c>
      <c r="DB28">
        <f t="shared" si="46"/>
        <v>99</v>
      </c>
      <c r="DD28">
        <f t="shared" si="47"/>
        <v>0</v>
      </c>
      <c r="DF28">
        <f>IF('[1]Einstellung'!O61="",0,1)</f>
        <v>0</v>
      </c>
      <c r="DG28">
        <f t="shared" si="48"/>
        <v>0</v>
      </c>
      <c r="DH28">
        <f t="shared" si="49"/>
        <v>0</v>
      </c>
      <c r="DI28">
        <f t="shared" si="50"/>
        <v>0</v>
      </c>
      <c r="DJ28">
        <f t="shared" si="51"/>
        <v>0</v>
      </c>
      <c r="DK28">
        <f t="shared" si="131"/>
        <v>0</v>
      </c>
      <c r="DL28">
        <f t="shared" si="52"/>
        <v>99999</v>
      </c>
      <c r="DM28">
        <f t="shared" si="53"/>
        <v>99999</v>
      </c>
      <c r="DN28">
        <f t="shared" si="54"/>
        <v>999</v>
      </c>
      <c r="DO28">
        <f t="shared" si="55"/>
        <v>99</v>
      </c>
      <c r="DQ28">
        <f t="shared" si="56"/>
        <v>0</v>
      </c>
      <c r="DS28">
        <f>IF('[1]Einstellung'!P61="",0,1)</f>
        <v>0</v>
      </c>
      <c r="DT28">
        <f t="shared" si="57"/>
        <v>0</v>
      </c>
      <c r="DU28">
        <f t="shared" si="58"/>
        <v>0</v>
      </c>
      <c r="DV28">
        <f t="shared" si="59"/>
        <v>0</v>
      </c>
      <c r="DW28">
        <f t="shared" si="60"/>
        <v>0</v>
      </c>
      <c r="DX28">
        <f t="shared" si="132"/>
        <v>0</v>
      </c>
      <c r="DY28">
        <f t="shared" si="61"/>
        <v>99999</v>
      </c>
      <c r="DZ28">
        <f>SMALL(DY$7:DY$42,$A28)</f>
        <v>99999</v>
      </c>
      <c r="EA28">
        <f t="shared" si="62"/>
        <v>999</v>
      </c>
      <c r="EB28">
        <f t="shared" si="63"/>
        <v>99</v>
      </c>
      <c r="ED28">
        <f t="shared" si="64"/>
        <v>0</v>
      </c>
      <c r="EF28">
        <f>IF('[1]Einstellung'!Q61="",0,1)</f>
        <v>0</v>
      </c>
      <c r="EG28">
        <f t="shared" si="65"/>
        <v>0</v>
      </c>
      <c r="EH28">
        <f>LARGE(EG$7:EG$42,$A28)</f>
        <v>0</v>
      </c>
      <c r="EI28">
        <f t="shared" si="66"/>
        <v>0</v>
      </c>
      <c r="EJ28">
        <f t="shared" si="67"/>
        <v>0</v>
      </c>
      <c r="EK28">
        <f t="shared" si="133"/>
        <v>0</v>
      </c>
      <c r="EL28">
        <f t="shared" si="68"/>
        <v>99999</v>
      </c>
      <c r="EM28">
        <f>SMALL(EL$7:EL$42,$A28)</f>
        <v>99999</v>
      </c>
      <c r="EN28">
        <f t="shared" si="69"/>
        <v>999</v>
      </c>
      <c r="EO28">
        <f t="shared" si="70"/>
        <v>99</v>
      </c>
      <c r="EQ28">
        <f t="shared" si="71"/>
        <v>0</v>
      </c>
      <c r="ES28">
        <f>IF('[1]Einstellung'!R61="",0,1)</f>
        <v>0</v>
      </c>
      <c r="ET28">
        <f t="shared" si="72"/>
        <v>0</v>
      </c>
      <c r="EU28">
        <f>LARGE(ET$7:ET$42,$A28)</f>
        <v>0</v>
      </c>
      <c r="EV28">
        <f t="shared" si="73"/>
        <v>0</v>
      </c>
      <c r="EW28">
        <f t="shared" si="74"/>
        <v>0</v>
      </c>
      <c r="EX28">
        <f t="shared" si="134"/>
        <v>0</v>
      </c>
      <c r="EY28">
        <f t="shared" si="75"/>
        <v>99999</v>
      </c>
      <c r="EZ28">
        <f>SMALL(EY$7:EY$42,$A28)</f>
        <v>99999</v>
      </c>
      <c r="FA28">
        <f t="shared" si="76"/>
        <v>999</v>
      </c>
      <c r="FB28">
        <f t="shared" si="77"/>
        <v>99</v>
      </c>
      <c r="FD28">
        <f t="shared" si="78"/>
        <v>0</v>
      </c>
      <c r="FF28">
        <f>IF('[1]Einstellung'!S61="",0,1)</f>
        <v>0</v>
      </c>
      <c r="FG28">
        <f t="shared" si="79"/>
        <v>0</v>
      </c>
      <c r="FH28">
        <f>LARGE(FG$7:FG$42,$A28)</f>
        <v>0</v>
      </c>
      <c r="FI28">
        <f t="shared" si="80"/>
        <v>0</v>
      </c>
      <c r="FJ28">
        <f t="shared" si="81"/>
        <v>0</v>
      </c>
      <c r="FK28">
        <f t="shared" si="135"/>
        <v>0</v>
      </c>
      <c r="FL28">
        <f t="shared" si="82"/>
        <v>99999</v>
      </c>
      <c r="FM28" s="14">
        <f>SMALL(FL$7:FL$42,$A28)</f>
        <v>99999</v>
      </c>
      <c r="FN28">
        <f t="shared" si="83"/>
        <v>999</v>
      </c>
      <c r="FO28">
        <f t="shared" si="84"/>
        <v>99</v>
      </c>
      <c r="FQ28">
        <f t="shared" si="85"/>
        <v>0</v>
      </c>
      <c r="FS28">
        <f>IF('[1]Einstellung'!T61="",0,1)</f>
        <v>0</v>
      </c>
      <c r="FT28">
        <f t="shared" si="86"/>
        <v>0</v>
      </c>
      <c r="FU28">
        <f>LARGE(FT$7:FT$42,$A28)</f>
        <v>0</v>
      </c>
      <c r="FV28">
        <f t="shared" si="87"/>
        <v>0</v>
      </c>
      <c r="FW28">
        <f t="shared" si="88"/>
        <v>0</v>
      </c>
      <c r="FX28">
        <f t="shared" si="136"/>
        <v>0</v>
      </c>
      <c r="FY28">
        <f t="shared" si="89"/>
        <v>99999</v>
      </c>
      <c r="FZ28">
        <f>SMALL(FY$7:FY$42,$A28)</f>
        <v>99999</v>
      </c>
      <c r="GA28">
        <f t="shared" si="90"/>
        <v>999</v>
      </c>
      <c r="GB28">
        <f t="shared" si="91"/>
        <v>99</v>
      </c>
      <c r="GD28">
        <f t="shared" si="92"/>
        <v>0</v>
      </c>
      <c r="GF28">
        <f>IF('[1]Einstellung'!U61="",0,1)</f>
        <v>0</v>
      </c>
      <c r="GG28">
        <f t="shared" si="93"/>
        <v>0</v>
      </c>
      <c r="GH28">
        <f>LARGE(GG$7:GG$42,$A28)</f>
        <v>0</v>
      </c>
      <c r="GI28">
        <f t="shared" si="94"/>
        <v>0</v>
      </c>
      <c r="GJ28">
        <f t="shared" si="95"/>
        <v>0</v>
      </c>
      <c r="GK28">
        <f t="shared" si="137"/>
        <v>0</v>
      </c>
      <c r="GL28">
        <f t="shared" si="96"/>
        <v>99999</v>
      </c>
      <c r="GM28">
        <f>SMALL(GL$7:GL$42,$A28)</f>
        <v>99999</v>
      </c>
      <c r="GN28">
        <f t="shared" si="97"/>
        <v>999</v>
      </c>
      <c r="GO28">
        <f t="shared" si="98"/>
        <v>99</v>
      </c>
      <c r="GQ28">
        <f t="shared" si="99"/>
        <v>0</v>
      </c>
      <c r="GS28">
        <f>IF('[1]Einstellung'!V61="",0,1)</f>
        <v>0</v>
      </c>
      <c r="GT28">
        <f t="shared" si="100"/>
        <v>0</v>
      </c>
      <c r="GU28">
        <f>LARGE(GT$7:GT$42,$A28)</f>
        <v>0</v>
      </c>
      <c r="GV28">
        <f t="shared" si="101"/>
        <v>0</v>
      </c>
      <c r="GW28">
        <f t="shared" si="102"/>
        <v>0</v>
      </c>
      <c r="GX28">
        <f t="shared" si="138"/>
        <v>0</v>
      </c>
      <c r="GY28">
        <f t="shared" si="103"/>
        <v>99999</v>
      </c>
      <c r="GZ28">
        <f>SMALL(GY$7:GY$42,$A28)</f>
        <v>99999</v>
      </c>
      <c r="HA28">
        <f t="shared" si="104"/>
        <v>999</v>
      </c>
      <c r="HB28">
        <f t="shared" si="105"/>
        <v>99</v>
      </c>
      <c r="HD28">
        <f t="shared" si="106"/>
        <v>0</v>
      </c>
      <c r="HF28">
        <f>IF('[1]Einstellung'!W61="",0,1)</f>
        <v>0</v>
      </c>
      <c r="HG28">
        <f t="shared" si="107"/>
        <v>0</v>
      </c>
      <c r="HH28">
        <f>LARGE(HG$7:HG$42,$A28)</f>
        <v>0</v>
      </c>
      <c r="HI28">
        <f t="shared" si="108"/>
        <v>0</v>
      </c>
      <c r="HJ28">
        <f t="shared" si="109"/>
        <v>0</v>
      </c>
      <c r="HK28">
        <f t="shared" si="139"/>
        <v>0</v>
      </c>
      <c r="HL28">
        <f t="shared" si="110"/>
        <v>99999</v>
      </c>
      <c r="HM28">
        <f>SMALL(HL$7:HL$42,$A28)</f>
        <v>99999</v>
      </c>
      <c r="HN28">
        <f t="shared" si="111"/>
        <v>999</v>
      </c>
      <c r="HO28">
        <f t="shared" si="112"/>
        <v>99</v>
      </c>
      <c r="HQ28">
        <f t="shared" si="113"/>
        <v>0</v>
      </c>
      <c r="HS28">
        <f>IF('[1]Einstellung'!X61="",0,1)</f>
        <v>0</v>
      </c>
      <c r="HT28">
        <f t="shared" si="114"/>
        <v>0</v>
      </c>
      <c r="HU28">
        <f>LARGE(HT$7:HT$42,$A28)</f>
        <v>0</v>
      </c>
      <c r="HV28">
        <f t="shared" si="115"/>
        <v>0</v>
      </c>
      <c r="HW28">
        <f t="shared" si="116"/>
        <v>0</v>
      </c>
      <c r="HX28">
        <f t="shared" si="140"/>
        <v>0</v>
      </c>
      <c r="HY28">
        <f t="shared" si="117"/>
        <v>99999</v>
      </c>
      <c r="HZ28">
        <f>SMALL(HY$7:HY$42,$A28)</f>
        <v>99999</v>
      </c>
      <c r="IA28">
        <f t="shared" si="118"/>
        <v>999</v>
      </c>
      <c r="IB28">
        <f t="shared" si="119"/>
        <v>99</v>
      </c>
      <c r="ID28">
        <f t="shared" si="120"/>
        <v>0</v>
      </c>
      <c r="IF28">
        <f>IF('[1]Einstellung'!Y61="",0,1)</f>
        <v>0</v>
      </c>
      <c r="IG28">
        <f t="shared" si="121"/>
        <v>0</v>
      </c>
      <c r="IH28">
        <f>LARGE(IG$7:IG$42,$A28)</f>
        <v>0</v>
      </c>
      <c r="II28">
        <f t="shared" si="122"/>
        <v>0</v>
      </c>
      <c r="IJ28">
        <f t="shared" si="123"/>
        <v>0</v>
      </c>
      <c r="IK28">
        <f t="shared" si="141"/>
        <v>0</v>
      </c>
      <c r="IL28">
        <f t="shared" si="124"/>
        <v>99999</v>
      </c>
      <c r="IM28">
        <f>SMALL(IL$7:IL$42,$A28)</f>
        <v>99999</v>
      </c>
      <c r="IN28">
        <f t="shared" si="125"/>
        <v>999</v>
      </c>
      <c r="IO28">
        <f t="shared" si="126"/>
        <v>99</v>
      </c>
      <c r="IT28">
        <f>IF('[1]Wettkampf'!BK27&lt;&gt;"",VLOOKUP('[1]Wettkampf'!BK27,Athl01,11),"")</f>
      </c>
      <c r="IU28">
        <f>IF('[1]Wettkampf'!BK27&lt;&gt;"",VLOOKUP('[1]Wettkampf'!BK27,Athl01,10),"")</f>
      </c>
      <c r="IV28">
        <f t="shared" si="127"/>
      </c>
    </row>
    <row r="29" spans="1:256" ht="13.5" customHeight="1">
      <c r="A29" s="47">
        <v>23</v>
      </c>
      <c r="B29" s="47">
        <f>IF('[1]Einstellung'!B62&lt;&gt;"",'[1]Einstellung'!B62,"")</f>
      </c>
      <c r="C29" s="63">
        <f>'[1]Einstellung'!D62</f>
      </c>
      <c r="D29" s="64">
        <f>'[1]Einstellung'!D62</f>
      </c>
      <c r="E29" s="50">
        <f>IF('[1]Einstellung'!$S$28="N",IF('[1]Wettkampf'!BK28&lt;&gt;"",VLOOKUP('[1]Wettkampf'!BK28,Athl01,13),""),IF('[1]Wettkampf'!BK28&lt;&gt;"",VLOOKUP('[1]Wettkampf'!BK28,Athl01,'[1]Einstellung'!$I$2),""))</f>
      </c>
      <c r="F29" s="51">
        <f>IF('[1]Wettkampf'!BK28&lt;&gt;"",YEAR(VLOOKUP('[1]Wettkampf'!BK28,Athl01,4)),"")</f>
      </c>
      <c r="G29" s="47">
        <f t="shared" si="0"/>
      </c>
      <c r="H29" s="52">
        <f>IF('[1]Wettkampf'!K28="","",'[1]Wettkampf'!K28)</f>
      </c>
      <c r="I29" s="53">
        <f>IF('[1]Wettkampf'!P28=0,"",'[1]Wettkampf'!P28)</f>
      </c>
      <c r="J29" s="54">
        <f>IF('[1]Wettkampf'!Q28="+","",IF('[1]Wettkampf'!Q28="-","x",""))</f>
      </c>
      <c r="K29" s="55">
        <f>IF('[1]Wettkampf'!R28=0,"",'[1]Wettkampf'!R28)</f>
      </c>
      <c r="L29" s="54">
        <f>IF('[1]Wettkampf'!S28="+","",IF('[1]Wettkampf'!S28="-","x",""))</f>
      </c>
      <c r="M29" s="55">
        <f>IF('[1]Wettkampf'!T28=0,"",'[1]Wettkampf'!T28)</f>
      </c>
      <c r="N29" s="54">
        <f>IF('[1]Wettkampf'!U28="+","",IF('[1]Wettkampf'!U28="-","x",""))</f>
      </c>
      <c r="O29" s="56">
        <f>IF('[1]Wettkampf'!L28&lt;&gt;"",'[1]Wettkampf'!BA28,"")</f>
      </c>
      <c r="P29" s="57" t="s">
        <v>20</v>
      </c>
      <c r="Q29" s="53">
        <f>IF('[1]Wettkampf'!W28=0,"",'[1]Wettkampf'!W28)</f>
      </c>
      <c r="R29" s="54">
        <f>IF('[1]Wettkampf'!X28="+","",IF('[1]Wettkampf'!X28="-","x",""))</f>
      </c>
      <c r="S29" s="55">
        <f>IF('[1]Wettkampf'!Y28=0,"",'[1]Wettkampf'!Y28)</f>
      </c>
      <c r="T29" s="54">
        <f>IF('[1]Wettkampf'!Z28="+","",IF('[1]Wettkampf'!Z28="-","x",""))</f>
      </c>
      <c r="U29" s="55">
        <f>IF('[1]Wettkampf'!AA28=0,"",'[1]Wettkampf'!AA28)</f>
      </c>
      <c r="V29" s="54">
        <f>IF('[1]Wettkampf'!AB28="+","",IF('[1]Wettkampf'!AB28="-","x",""))</f>
      </c>
      <c r="W29" s="56">
        <f>IF('[1]Wettkampf'!L28&lt;&gt;"",'[1]Wettkampf'!BE28,"")</f>
      </c>
      <c r="X29" s="57" t="s">
        <v>20</v>
      </c>
      <c r="Y29" s="58">
        <f>IF('[1]Wettkampf'!L28&lt;&gt;"",IF($AU$1="J",O29+W29,IF($AU$1="R",IF(O29=0,0,O29+W29),IF(AU$1="S",IF(W29=0,0,O29+W29),IF(O29=0,0,IF(W29=0,0,O29+W29))))),"")</f>
      </c>
      <c r="Z29" s="59">
        <f>IF('[1]Wettkampf'!L28&lt;&gt;"",ROUND('[1]Wettkampf'!BR28*Y29,2),"")</f>
      </c>
      <c r="AA29" s="60">
        <f t="shared" si="1"/>
      </c>
      <c r="AB29" s="61">
        <f>IF('[1]Einstellung'!L62&lt;&gt;"",IF(ISERROR(VLOOKUP(A29,R_GRP_01,2,FALSE)),99,IF(VLOOKUP(A29,R_GRP_01,1,FALSE)=A29,VLOOKUP(A29,R_GRP_01,2,FALSE),99)),"")</f>
      </c>
      <c r="AC29" s="61">
        <f>IF('[1]Einstellung'!M62&lt;&gt;"",IF(ISERROR(VLOOKUP(A29,R_GRP_02,2)),99,IF(VLOOKUP(A29,R_GRP_02,1)=A29,VLOOKUP(A29,R_GRP_02,2),99)),"")</f>
      </c>
      <c r="AD29" s="61">
        <f>IF('[1]Einstellung'!N62&lt;&gt;"",IF(ISERROR(VLOOKUP(A29,R_GRP_03,2)),99,IF(VLOOKUP(A29,R_GRP_03,1)=A29,VLOOKUP(A29,R_GRP_03,2),99)),"")</f>
      </c>
      <c r="AE29" s="61">
        <f>IF('[1]Einstellung'!O62&lt;&gt;"",IF(ISERROR(VLOOKUP(A29,R_GRP_04,2)),99,IF(VLOOKUP(A29,R_GRP_04,1)=A29,VLOOKUP(A29,R_GRP_04,2),99)),"")</f>
      </c>
      <c r="AF29" s="61">
        <f>IF('[1]Einstellung'!P62&lt;&gt;"",IF(ISERROR(VLOOKUP(A29,R_GRP_05,2)),99,IF(VLOOKUP(A29,R_GRP_05,1)=A29,VLOOKUP(A29,R_GRP_05,2),99)),"")</f>
      </c>
      <c r="AG29" s="61">
        <f>IF('[1]Einstellung'!Q62&lt;&gt;"",IF(ISERROR(VLOOKUP(A29,R_GRP_06,2)),99,IF(VLOOKUP(A29,R_GRP_06,1)=A29,VLOOKUP(A29,R_GRP_06,2),99)),"")</f>
      </c>
      <c r="AH29" s="61">
        <f>IF('[1]Einstellung'!R62&lt;&gt;"",IF(ISERROR(VLOOKUP(A29,R_GRP_07,2)),99,IF(VLOOKUP(A29,R_GRP_07,1)=A29,VLOOKUP(A29,R_GRP_07,2),99)),"")</f>
      </c>
      <c r="AI29" s="61">
        <f>IF('[1]Einstellung'!S62&lt;&gt;"",IF(ISERROR(VLOOKUP(A29,R_GRP_08,2)),99,IF(VLOOKUP(A29,R_GRP_08,1)=A29,VLOOKUP(A29,R_GRP_08,2),99)),"")</f>
      </c>
      <c r="AJ29" s="61">
        <f>IF('[1]Einstellung'!T62&lt;&gt;"",IF(ISERROR(VLOOKUP(A29,R_GRP_09,2)),99,IF(VLOOKUP(A29,R_GRP_09,1)=A29,VLOOKUP(A29,R_GRP_09,2),99)),"")</f>
      </c>
      <c r="AK29" s="61">
        <f>IF('[1]Einstellung'!U62&lt;&gt;"",IF(ISERROR(VLOOKUP(A29,R_GRP_10,2)),99,IF(VLOOKUP(A29,R_GRP_10,1)=A29,VLOOKUP(A29,R_GRP_10,2),99)),"")</f>
      </c>
      <c r="AL29" s="61">
        <f>IF('[1]Einstellung'!V62&lt;&gt;"",IF(ISERROR(VLOOKUP(A29,R_GRP_11,2)),99,IF(VLOOKUP(A29,R_GRP_11,1)=A29,VLOOKUP(A29,R_GRP_11,2),99)),"")</f>
      </c>
      <c r="AM29" s="61">
        <f>IF('[1]Einstellung'!W62&lt;&gt;"",IF(ISERROR(VLOOKUP(A29,R_GRP_12,2)),99,IF(VLOOKUP(A29,R_GRP_12,1)=A29,VLOOKUP(A29,R_GRP_12,2),99)),"")</f>
      </c>
      <c r="AN29" s="61">
        <f>IF('[1]Einstellung'!X62&lt;&gt;"",IF(ISERROR(VLOOKUP(A29,R_GRP_13,2)),99,IF(VLOOKUP(A29,R_GRP_13,1)=A29,VLOOKUP(A29,R_GRP_13,2),99)),"")</f>
      </c>
      <c r="AO29" s="61">
        <f>IF('[1]Einstellung'!Y62&lt;&gt;"",IF(ISERROR(VLOOKUP(A29,R_GRP_14,2)),99,IF(VLOOKUP(A29,R_GRP_14,1)=A29,VLOOKUP(A29,R_GRP_14,2),99)),"")</f>
      </c>
      <c r="AP29" s="61">
        <f t="shared" si="2"/>
      </c>
      <c r="AQ29" s="61">
        <f t="shared" si="3"/>
      </c>
      <c r="AU29" s="46">
        <f>IF(C29&lt;&gt;"",YEAR('[1]Wiegeliste'!$D$4)-F29,0)</f>
        <v>0</v>
      </c>
      <c r="AV29">
        <f t="shared" si="4"/>
        <v>0</v>
      </c>
      <c r="AZ29" s="62">
        <f t="shared" si="5"/>
        <v>0</v>
      </c>
      <c r="BA29">
        <f t="shared" si="6"/>
        <v>0</v>
      </c>
      <c r="BB29">
        <f t="shared" si="7"/>
        <v>99</v>
      </c>
      <c r="BC29">
        <f t="shared" si="8"/>
        <v>99023</v>
      </c>
      <c r="BD29">
        <f t="shared" si="9"/>
        <v>99023</v>
      </c>
      <c r="BE29">
        <f t="shared" si="10"/>
        <v>99</v>
      </c>
      <c r="BF29">
        <f t="shared" si="11"/>
        <v>23</v>
      </c>
      <c r="BH29">
        <f t="shared" si="12"/>
        <v>0</v>
      </c>
      <c r="BI29" t="e">
        <f t="shared" si="13"/>
        <v>#VALUE!</v>
      </c>
      <c r="BJ29" t="e">
        <f t="shared" si="14"/>
        <v>#VALUE!</v>
      </c>
      <c r="BK29" t="e">
        <f t="shared" si="15"/>
        <v>#VALUE!</v>
      </c>
      <c r="BL29" t="e">
        <f t="shared" si="16"/>
        <v>#VALUE!</v>
      </c>
      <c r="BM29" t="e">
        <f t="shared" si="17"/>
        <v>#VALUE!</v>
      </c>
      <c r="BN29" t="e">
        <f t="shared" si="18"/>
        <v>#VALUE!</v>
      </c>
      <c r="BQ29">
        <f t="shared" si="19"/>
      </c>
      <c r="BR29">
        <f t="shared" si="20"/>
        <v>0</v>
      </c>
      <c r="BS29">
        <f>IF('[1]Einstellung'!L62="",0,1)</f>
        <v>0</v>
      </c>
      <c r="BT29">
        <f t="shared" si="21"/>
        <v>0</v>
      </c>
      <c r="BU29">
        <f t="shared" si="22"/>
        <v>0</v>
      </c>
      <c r="BV29">
        <f t="shared" si="23"/>
        <v>0</v>
      </c>
      <c r="BW29">
        <f t="shared" si="24"/>
        <v>0</v>
      </c>
      <c r="BX29">
        <f t="shared" si="128"/>
        <v>0</v>
      </c>
      <c r="BY29">
        <f t="shared" si="25"/>
        <v>99999</v>
      </c>
      <c r="BZ29">
        <f t="shared" si="26"/>
        <v>99999</v>
      </c>
      <c r="CA29">
        <f t="shared" si="27"/>
        <v>999</v>
      </c>
      <c r="CB29">
        <f t="shared" si="28"/>
        <v>99</v>
      </c>
      <c r="CD29">
        <f t="shared" si="29"/>
      </c>
      <c r="CF29">
        <f>IF('[1]Einstellung'!M62="",0,1)</f>
        <v>0</v>
      </c>
      <c r="CG29">
        <f t="shared" si="30"/>
        <v>0</v>
      </c>
      <c r="CH29">
        <f t="shared" si="31"/>
        <v>0</v>
      </c>
      <c r="CI29">
        <f t="shared" si="32"/>
        <v>0</v>
      </c>
      <c r="CJ29">
        <f t="shared" si="33"/>
        <v>0</v>
      </c>
      <c r="CK29">
        <f t="shared" si="129"/>
        <v>0</v>
      </c>
      <c r="CL29">
        <f t="shared" si="34"/>
        <v>99999</v>
      </c>
      <c r="CM29">
        <f t="shared" si="35"/>
        <v>99999</v>
      </c>
      <c r="CN29">
        <f t="shared" si="36"/>
        <v>999</v>
      </c>
      <c r="CO29">
        <f t="shared" si="37"/>
        <v>99</v>
      </c>
      <c r="CQ29">
        <f t="shared" si="38"/>
        <v>0</v>
      </c>
      <c r="CS29">
        <f>IF('[1]Einstellung'!N62="",0,1)</f>
        <v>0</v>
      </c>
      <c r="CT29">
        <f t="shared" si="39"/>
        <v>0</v>
      </c>
      <c r="CU29">
        <f t="shared" si="40"/>
        <v>0</v>
      </c>
      <c r="CV29">
        <f t="shared" si="41"/>
        <v>0</v>
      </c>
      <c r="CW29">
        <f t="shared" si="42"/>
        <v>0</v>
      </c>
      <c r="CX29">
        <f t="shared" si="130"/>
        <v>0</v>
      </c>
      <c r="CY29">
        <f t="shared" si="43"/>
        <v>99999</v>
      </c>
      <c r="CZ29">
        <f t="shared" si="44"/>
        <v>99999</v>
      </c>
      <c r="DA29">
        <f t="shared" si="45"/>
        <v>999</v>
      </c>
      <c r="DB29">
        <f t="shared" si="46"/>
        <v>99</v>
      </c>
      <c r="DD29">
        <f t="shared" si="47"/>
        <v>0</v>
      </c>
      <c r="DF29">
        <f>IF('[1]Einstellung'!O62="",0,1)</f>
        <v>0</v>
      </c>
      <c r="DG29">
        <f t="shared" si="48"/>
        <v>0</v>
      </c>
      <c r="DH29">
        <f t="shared" si="49"/>
        <v>0</v>
      </c>
      <c r="DI29">
        <f t="shared" si="50"/>
        <v>0</v>
      </c>
      <c r="DJ29">
        <f t="shared" si="51"/>
        <v>0</v>
      </c>
      <c r="DK29">
        <f t="shared" si="131"/>
        <v>0</v>
      </c>
      <c r="DL29">
        <f t="shared" si="52"/>
        <v>99999</v>
      </c>
      <c r="DM29">
        <f t="shared" si="53"/>
        <v>99999</v>
      </c>
      <c r="DN29">
        <f t="shared" si="54"/>
        <v>999</v>
      </c>
      <c r="DO29">
        <f t="shared" si="55"/>
        <v>99</v>
      </c>
      <c r="DQ29">
        <f t="shared" si="56"/>
        <v>0</v>
      </c>
      <c r="DS29">
        <f>IF('[1]Einstellung'!P62="",0,1)</f>
        <v>0</v>
      </c>
      <c r="DT29">
        <f t="shared" si="57"/>
        <v>0</v>
      </c>
      <c r="DU29">
        <f t="shared" si="58"/>
        <v>0</v>
      </c>
      <c r="DV29">
        <f t="shared" si="59"/>
        <v>0</v>
      </c>
      <c r="DW29">
        <f t="shared" si="60"/>
        <v>0</v>
      </c>
      <c r="DX29">
        <f t="shared" si="132"/>
        <v>0</v>
      </c>
      <c r="DY29">
        <f t="shared" si="61"/>
        <v>99999</v>
      </c>
      <c r="DZ29">
        <f>SMALL(DY$7:DY$42,$A29)</f>
        <v>99999</v>
      </c>
      <c r="EA29">
        <f t="shared" si="62"/>
        <v>999</v>
      </c>
      <c r="EB29">
        <f t="shared" si="63"/>
        <v>99</v>
      </c>
      <c r="ED29">
        <f t="shared" si="64"/>
        <v>0</v>
      </c>
      <c r="EF29">
        <f>IF('[1]Einstellung'!Q62="",0,1)</f>
        <v>0</v>
      </c>
      <c r="EG29">
        <f t="shared" si="65"/>
        <v>0</v>
      </c>
      <c r="EH29">
        <f>LARGE(EG$7:EG$42,$A29)</f>
        <v>0</v>
      </c>
      <c r="EI29">
        <f t="shared" si="66"/>
        <v>0</v>
      </c>
      <c r="EJ29">
        <f t="shared" si="67"/>
        <v>0</v>
      </c>
      <c r="EK29">
        <f t="shared" si="133"/>
        <v>0</v>
      </c>
      <c r="EL29">
        <f t="shared" si="68"/>
        <v>99999</v>
      </c>
      <c r="EM29">
        <f>SMALL(EL$7:EL$42,$A29)</f>
        <v>99999</v>
      </c>
      <c r="EN29">
        <f t="shared" si="69"/>
        <v>999</v>
      </c>
      <c r="EO29">
        <f t="shared" si="70"/>
        <v>99</v>
      </c>
      <c r="EQ29">
        <f t="shared" si="71"/>
        <v>0</v>
      </c>
      <c r="ES29">
        <f>IF('[1]Einstellung'!R62="",0,1)</f>
        <v>0</v>
      </c>
      <c r="ET29">
        <f t="shared" si="72"/>
        <v>0</v>
      </c>
      <c r="EU29">
        <f>LARGE(ET$7:ET$42,$A29)</f>
        <v>0</v>
      </c>
      <c r="EV29">
        <f t="shared" si="73"/>
        <v>0</v>
      </c>
      <c r="EW29">
        <f t="shared" si="74"/>
        <v>0</v>
      </c>
      <c r="EX29">
        <f t="shared" si="134"/>
        <v>0</v>
      </c>
      <c r="EY29">
        <f t="shared" si="75"/>
        <v>99999</v>
      </c>
      <c r="EZ29">
        <f>SMALL(EY$7:EY$42,$A29)</f>
        <v>99999</v>
      </c>
      <c r="FA29">
        <f t="shared" si="76"/>
        <v>999</v>
      </c>
      <c r="FB29">
        <f t="shared" si="77"/>
        <v>99</v>
      </c>
      <c r="FD29">
        <f t="shared" si="78"/>
        <v>0</v>
      </c>
      <c r="FF29">
        <f>IF('[1]Einstellung'!S62="",0,1)</f>
        <v>0</v>
      </c>
      <c r="FG29">
        <f t="shared" si="79"/>
        <v>0</v>
      </c>
      <c r="FH29">
        <f>LARGE(FG$7:FG$42,$A29)</f>
        <v>0</v>
      </c>
      <c r="FI29">
        <f t="shared" si="80"/>
        <v>0</v>
      </c>
      <c r="FJ29">
        <f t="shared" si="81"/>
        <v>0</v>
      </c>
      <c r="FK29">
        <f t="shared" si="135"/>
        <v>0</v>
      </c>
      <c r="FL29">
        <f t="shared" si="82"/>
        <v>99999</v>
      </c>
      <c r="FM29" s="14">
        <f>SMALL(FL$7:FL$42,$A29)</f>
        <v>99999</v>
      </c>
      <c r="FN29">
        <f t="shared" si="83"/>
        <v>999</v>
      </c>
      <c r="FO29">
        <f t="shared" si="84"/>
        <v>99</v>
      </c>
      <c r="FQ29">
        <f t="shared" si="85"/>
        <v>0</v>
      </c>
      <c r="FS29">
        <f>IF('[1]Einstellung'!T62="",0,1)</f>
        <v>0</v>
      </c>
      <c r="FT29">
        <f t="shared" si="86"/>
        <v>0</v>
      </c>
      <c r="FU29">
        <f>LARGE(FT$7:FT$42,$A29)</f>
        <v>0</v>
      </c>
      <c r="FV29">
        <f t="shared" si="87"/>
        <v>0</v>
      </c>
      <c r="FW29">
        <f t="shared" si="88"/>
        <v>0</v>
      </c>
      <c r="FX29">
        <f t="shared" si="136"/>
        <v>0</v>
      </c>
      <c r="FY29">
        <f t="shared" si="89"/>
        <v>99999</v>
      </c>
      <c r="FZ29">
        <f>SMALL(FY$7:FY$42,$A29)</f>
        <v>99999</v>
      </c>
      <c r="GA29">
        <f t="shared" si="90"/>
        <v>999</v>
      </c>
      <c r="GB29">
        <f t="shared" si="91"/>
        <v>99</v>
      </c>
      <c r="GD29">
        <f t="shared" si="92"/>
        <v>0</v>
      </c>
      <c r="GF29">
        <f>IF('[1]Einstellung'!U62="",0,1)</f>
        <v>0</v>
      </c>
      <c r="GG29">
        <f t="shared" si="93"/>
        <v>0</v>
      </c>
      <c r="GH29">
        <f>LARGE(GG$7:GG$42,$A29)</f>
        <v>0</v>
      </c>
      <c r="GI29">
        <f t="shared" si="94"/>
        <v>0</v>
      </c>
      <c r="GJ29">
        <f t="shared" si="95"/>
        <v>0</v>
      </c>
      <c r="GK29">
        <f t="shared" si="137"/>
        <v>0</v>
      </c>
      <c r="GL29">
        <f t="shared" si="96"/>
        <v>99999</v>
      </c>
      <c r="GM29">
        <f>SMALL(GL$7:GL$42,$A29)</f>
        <v>99999</v>
      </c>
      <c r="GN29">
        <f t="shared" si="97"/>
        <v>999</v>
      </c>
      <c r="GO29">
        <f t="shared" si="98"/>
        <v>99</v>
      </c>
      <c r="GQ29">
        <f t="shared" si="99"/>
        <v>0</v>
      </c>
      <c r="GS29">
        <f>IF('[1]Einstellung'!V62="",0,1)</f>
        <v>0</v>
      </c>
      <c r="GT29">
        <f t="shared" si="100"/>
        <v>0</v>
      </c>
      <c r="GU29">
        <f>LARGE(GT$7:GT$42,$A29)</f>
        <v>0</v>
      </c>
      <c r="GV29">
        <f t="shared" si="101"/>
        <v>0</v>
      </c>
      <c r="GW29">
        <f t="shared" si="102"/>
        <v>0</v>
      </c>
      <c r="GX29">
        <f t="shared" si="138"/>
        <v>0</v>
      </c>
      <c r="GY29">
        <f t="shared" si="103"/>
        <v>99999</v>
      </c>
      <c r="GZ29">
        <f>SMALL(GY$7:GY$42,$A29)</f>
        <v>99999</v>
      </c>
      <c r="HA29">
        <f t="shared" si="104"/>
        <v>999</v>
      </c>
      <c r="HB29">
        <f t="shared" si="105"/>
        <v>99</v>
      </c>
      <c r="HD29">
        <f t="shared" si="106"/>
        <v>0</v>
      </c>
      <c r="HF29">
        <f>IF('[1]Einstellung'!W62="",0,1)</f>
        <v>0</v>
      </c>
      <c r="HG29">
        <f t="shared" si="107"/>
        <v>0</v>
      </c>
      <c r="HH29">
        <f>LARGE(HG$7:HG$42,$A29)</f>
        <v>0</v>
      </c>
      <c r="HI29">
        <f t="shared" si="108"/>
        <v>0</v>
      </c>
      <c r="HJ29">
        <f t="shared" si="109"/>
        <v>0</v>
      </c>
      <c r="HK29">
        <f t="shared" si="139"/>
        <v>0</v>
      </c>
      <c r="HL29">
        <f t="shared" si="110"/>
        <v>99999</v>
      </c>
      <c r="HM29">
        <f>SMALL(HL$7:HL$42,$A29)</f>
        <v>99999</v>
      </c>
      <c r="HN29">
        <f t="shared" si="111"/>
        <v>999</v>
      </c>
      <c r="HO29">
        <f t="shared" si="112"/>
        <v>99</v>
      </c>
      <c r="HQ29">
        <f t="shared" si="113"/>
        <v>0</v>
      </c>
      <c r="HS29">
        <f>IF('[1]Einstellung'!X62="",0,1)</f>
        <v>0</v>
      </c>
      <c r="HT29">
        <f t="shared" si="114"/>
        <v>0</v>
      </c>
      <c r="HU29">
        <f>LARGE(HT$7:HT$42,$A29)</f>
        <v>0</v>
      </c>
      <c r="HV29">
        <f t="shared" si="115"/>
        <v>0</v>
      </c>
      <c r="HW29">
        <f t="shared" si="116"/>
        <v>0</v>
      </c>
      <c r="HX29">
        <f t="shared" si="140"/>
        <v>0</v>
      </c>
      <c r="HY29">
        <f t="shared" si="117"/>
        <v>99999</v>
      </c>
      <c r="HZ29">
        <f>SMALL(HY$7:HY$42,$A29)</f>
        <v>99999</v>
      </c>
      <c r="IA29">
        <f t="shared" si="118"/>
        <v>999</v>
      </c>
      <c r="IB29">
        <f t="shared" si="119"/>
        <v>99</v>
      </c>
      <c r="ID29">
        <f t="shared" si="120"/>
        <v>0</v>
      </c>
      <c r="IF29">
        <f>IF('[1]Einstellung'!Y62="",0,1)</f>
        <v>0</v>
      </c>
      <c r="IG29">
        <f t="shared" si="121"/>
        <v>0</v>
      </c>
      <c r="IH29">
        <f>LARGE(IG$7:IG$42,$A29)</f>
        <v>0</v>
      </c>
      <c r="II29">
        <f t="shared" si="122"/>
        <v>0</v>
      </c>
      <c r="IJ29">
        <f t="shared" si="123"/>
        <v>0</v>
      </c>
      <c r="IK29">
        <f t="shared" si="141"/>
        <v>0</v>
      </c>
      <c r="IL29">
        <f t="shared" si="124"/>
        <v>99999</v>
      </c>
      <c r="IM29">
        <f>SMALL(IL$7:IL$42,$A29)</f>
        <v>99999</v>
      </c>
      <c r="IN29">
        <f t="shared" si="125"/>
        <v>999</v>
      </c>
      <c r="IO29">
        <f t="shared" si="126"/>
        <v>99</v>
      </c>
      <c r="IT29">
        <f>IF('[1]Wettkampf'!BK28&lt;&gt;"",VLOOKUP('[1]Wettkampf'!BK28,Athl01,11),"")</f>
      </c>
      <c r="IU29">
        <f>IF('[1]Wettkampf'!BK28&lt;&gt;"",VLOOKUP('[1]Wettkampf'!BK28,Athl01,10),"")</f>
      </c>
      <c r="IV29">
        <f t="shared" si="127"/>
      </c>
    </row>
    <row r="30" spans="1:256" ht="13.5" customHeight="1">
      <c r="A30" s="47">
        <v>24</v>
      </c>
      <c r="B30" s="47">
        <f>IF('[1]Einstellung'!B63&lt;&gt;"",'[1]Einstellung'!B63,"")</f>
      </c>
      <c r="C30" s="63">
        <f>'[1]Einstellung'!D63</f>
      </c>
      <c r="D30" s="64">
        <f>'[1]Einstellung'!D63</f>
      </c>
      <c r="E30" s="50">
        <f>IF('[1]Einstellung'!$S$28="N",IF('[1]Wettkampf'!BK29&lt;&gt;"",VLOOKUP('[1]Wettkampf'!BK29,Athl01,13),""),IF('[1]Wettkampf'!BK29&lt;&gt;"",VLOOKUP('[1]Wettkampf'!BK29,Athl01,'[1]Einstellung'!$I$2),""))</f>
      </c>
      <c r="F30" s="51">
        <f>IF('[1]Wettkampf'!BK29&lt;&gt;"",YEAR(VLOOKUP('[1]Wettkampf'!BK29,Athl01,4)),"")</f>
      </c>
      <c r="G30" s="47">
        <f t="shared" si="0"/>
      </c>
      <c r="H30" s="52">
        <f>IF('[1]Wettkampf'!K29="","",'[1]Wettkampf'!K29)</f>
      </c>
      <c r="I30" s="53">
        <f>IF('[1]Wettkampf'!P29=0,"",'[1]Wettkampf'!P29)</f>
      </c>
      <c r="J30" s="54">
        <f>IF('[1]Wettkampf'!Q29="+","",IF('[1]Wettkampf'!Q29="-","x",""))</f>
      </c>
      <c r="K30" s="55">
        <f>IF('[1]Wettkampf'!R29=0,"",'[1]Wettkampf'!R29)</f>
      </c>
      <c r="L30" s="54">
        <f>IF('[1]Wettkampf'!S29="+","",IF('[1]Wettkampf'!S29="-","x",""))</f>
      </c>
      <c r="M30" s="55">
        <f>IF('[1]Wettkampf'!T29=0,"",'[1]Wettkampf'!T29)</f>
      </c>
      <c r="N30" s="54">
        <f>IF('[1]Wettkampf'!U29="+","",IF('[1]Wettkampf'!U29="-","x",""))</f>
      </c>
      <c r="O30" s="56">
        <f>IF('[1]Wettkampf'!L29&lt;&gt;"",'[1]Wettkampf'!BA29,"")</f>
      </c>
      <c r="P30" s="57" t="s">
        <v>20</v>
      </c>
      <c r="Q30" s="53">
        <f>IF('[1]Wettkampf'!W29=0,"",'[1]Wettkampf'!W29)</f>
      </c>
      <c r="R30" s="54">
        <f>IF('[1]Wettkampf'!X29="+","",IF('[1]Wettkampf'!X29="-","x",""))</f>
      </c>
      <c r="S30" s="55">
        <f>IF('[1]Wettkampf'!Y29=0,"",'[1]Wettkampf'!Y29)</f>
      </c>
      <c r="T30" s="54">
        <f>IF('[1]Wettkampf'!Z29="+","",IF('[1]Wettkampf'!Z29="-","x",""))</f>
      </c>
      <c r="U30" s="55">
        <f>IF('[1]Wettkampf'!AA29=0,"",'[1]Wettkampf'!AA29)</f>
      </c>
      <c r="V30" s="54">
        <f>IF('[1]Wettkampf'!AB29="+","",IF('[1]Wettkampf'!AB29="-","x",""))</f>
      </c>
      <c r="W30" s="56">
        <f>IF('[1]Wettkampf'!L29&lt;&gt;"",'[1]Wettkampf'!BE29,"")</f>
      </c>
      <c r="X30" s="57" t="s">
        <v>20</v>
      </c>
      <c r="Y30" s="58">
        <f>IF('[1]Wettkampf'!L29&lt;&gt;"",IF($AU$1="J",O30+W30,IF($AU$1="R",IF(O30=0,0,O30+W30),IF(AU$1="S",IF(W30=0,0,O30+W30),IF(O30=0,0,IF(W30=0,0,O30+W30))))),"")</f>
      </c>
      <c r="Z30" s="59">
        <f>IF('[1]Wettkampf'!L29&lt;&gt;"",ROUND('[1]Wettkampf'!BR29*Y30,2),"")</f>
      </c>
      <c r="AA30" s="60">
        <f t="shared" si="1"/>
      </c>
      <c r="AB30" s="61">
        <f>IF('[1]Einstellung'!L63&lt;&gt;"",IF(ISERROR(VLOOKUP(A30,R_GRP_01,2,FALSE)),99,IF(VLOOKUP(A30,R_GRP_01,1,FALSE)=A30,VLOOKUP(A30,R_GRP_01,2,FALSE),99)),"")</f>
      </c>
      <c r="AC30" s="61">
        <f>IF('[1]Einstellung'!M63&lt;&gt;"",IF(ISERROR(VLOOKUP(A30,R_GRP_02,2)),99,IF(VLOOKUP(A30,R_GRP_02,1)=A30,VLOOKUP(A30,R_GRP_02,2),99)),"")</f>
      </c>
      <c r="AD30" s="61">
        <f>IF('[1]Einstellung'!N63&lt;&gt;"",IF(ISERROR(VLOOKUP(A30,R_GRP_03,2)),99,IF(VLOOKUP(A30,R_GRP_03,1)=A30,VLOOKUP(A30,R_GRP_03,2),99)),"")</f>
      </c>
      <c r="AE30" s="61">
        <f>IF('[1]Einstellung'!O63&lt;&gt;"",IF(ISERROR(VLOOKUP(A30,R_GRP_04,2)),99,IF(VLOOKUP(A30,R_GRP_04,1)=A30,VLOOKUP(A30,R_GRP_04,2),99)),"")</f>
      </c>
      <c r="AF30" s="61">
        <f>IF('[1]Einstellung'!P63&lt;&gt;"",IF(ISERROR(VLOOKUP(A30,R_GRP_05,2)),99,IF(VLOOKUP(A30,R_GRP_05,1)=A30,VLOOKUP(A30,R_GRP_05,2),99)),"")</f>
      </c>
      <c r="AG30" s="61">
        <f>IF('[1]Einstellung'!Q63&lt;&gt;"",IF(ISERROR(VLOOKUP(A30,R_GRP_06,2)),99,IF(VLOOKUP(A30,R_GRP_06,1)=A30,VLOOKUP(A30,R_GRP_06,2),99)),"")</f>
      </c>
      <c r="AH30" s="61">
        <f>IF('[1]Einstellung'!R63&lt;&gt;"",IF(ISERROR(VLOOKUP(A30,R_GRP_07,2)),99,IF(VLOOKUP(A30,R_GRP_07,1)=A30,VLOOKUP(A30,R_GRP_07,2),99)),"")</f>
      </c>
      <c r="AI30" s="61">
        <f>IF('[1]Einstellung'!S63&lt;&gt;"",IF(ISERROR(VLOOKUP(A30,R_GRP_08,2)),99,IF(VLOOKUP(A30,R_GRP_08,1)=A30,VLOOKUP(A30,R_GRP_08,2),99)),"")</f>
      </c>
      <c r="AJ30" s="61">
        <f>IF('[1]Einstellung'!T63&lt;&gt;"",IF(ISERROR(VLOOKUP(A30,R_GRP_09,2)),99,IF(VLOOKUP(A30,R_GRP_09,1)=A30,VLOOKUP(A30,R_GRP_09,2),99)),"")</f>
      </c>
      <c r="AK30" s="61">
        <f>IF('[1]Einstellung'!U63&lt;&gt;"",IF(ISERROR(VLOOKUP(A30,R_GRP_10,2)),99,IF(VLOOKUP(A30,R_GRP_10,1)=A30,VLOOKUP(A30,R_GRP_10,2),99)),"")</f>
      </c>
      <c r="AL30" s="61">
        <f>IF('[1]Einstellung'!V63&lt;&gt;"",IF(ISERROR(VLOOKUP(A30,R_GRP_11,2)),99,IF(VLOOKUP(A30,R_GRP_11,1)=A30,VLOOKUP(A30,R_GRP_11,2),99)),"")</f>
      </c>
      <c r="AM30" s="61">
        <f>IF('[1]Einstellung'!W63&lt;&gt;"",IF(ISERROR(VLOOKUP(A30,R_GRP_12,2)),99,IF(VLOOKUP(A30,R_GRP_12,1)=A30,VLOOKUP(A30,R_GRP_12,2),99)),"")</f>
      </c>
      <c r="AN30" s="61">
        <f>IF('[1]Einstellung'!X63&lt;&gt;"",IF(ISERROR(VLOOKUP(A30,R_GRP_13,2)),99,IF(VLOOKUP(A30,R_GRP_13,1)=A30,VLOOKUP(A30,R_GRP_13,2),99)),"")</f>
      </c>
      <c r="AO30" s="61">
        <f>IF('[1]Einstellung'!Y63&lt;&gt;"",IF(ISERROR(VLOOKUP(A30,R_GRP_14,2)),99,IF(VLOOKUP(A30,R_GRP_14,1)=A30,VLOOKUP(A30,R_GRP_14,2),99)),"")</f>
      </c>
      <c r="AP30" s="61">
        <f t="shared" si="2"/>
      </c>
      <c r="AQ30" s="61">
        <f t="shared" si="3"/>
      </c>
      <c r="AU30" s="46">
        <f>IF(C30&lt;&gt;"",YEAR('[1]Wiegeliste'!$D$4)-F30,0)</f>
        <v>0</v>
      </c>
      <c r="AV30">
        <f t="shared" si="4"/>
        <v>0</v>
      </c>
      <c r="AZ30" s="62">
        <f t="shared" si="5"/>
        <v>0</v>
      </c>
      <c r="BA30">
        <f t="shared" si="6"/>
        <v>0</v>
      </c>
      <c r="BB30">
        <f t="shared" si="7"/>
        <v>99</v>
      </c>
      <c r="BC30">
        <f t="shared" si="8"/>
        <v>99024</v>
      </c>
      <c r="BD30">
        <f t="shared" si="9"/>
        <v>99024</v>
      </c>
      <c r="BE30">
        <f t="shared" si="10"/>
        <v>99</v>
      </c>
      <c r="BF30">
        <f t="shared" si="11"/>
        <v>24</v>
      </c>
      <c r="BH30">
        <f t="shared" si="12"/>
        <v>0</v>
      </c>
      <c r="BI30" t="e">
        <f t="shared" si="13"/>
        <v>#VALUE!</v>
      </c>
      <c r="BJ30" t="e">
        <f t="shared" si="14"/>
        <v>#VALUE!</v>
      </c>
      <c r="BK30" t="e">
        <f t="shared" si="15"/>
        <v>#VALUE!</v>
      </c>
      <c r="BL30" t="e">
        <f t="shared" si="16"/>
        <v>#VALUE!</v>
      </c>
      <c r="BM30" t="e">
        <f t="shared" si="17"/>
        <v>#VALUE!</v>
      </c>
      <c r="BN30" t="e">
        <f t="shared" si="18"/>
        <v>#VALUE!</v>
      </c>
      <c r="BQ30">
        <f t="shared" si="19"/>
      </c>
      <c r="BR30">
        <f t="shared" si="20"/>
        <v>0</v>
      </c>
      <c r="BS30">
        <f>IF('[1]Einstellung'!L63="",0,1)</f>
        <v>0</v>
      </c>
      <c r="BT30">
        <f t="shared" si="21"/>
        <v>0</v>
      </c>
      <c r="BU30">
        <f t="shared" si="22"/>
        <v>0</v>
      </c>
      <c r="BV30">
        <f t="shared" si="23"/>
        <v>0</v>
      </c>
      <c r="BW30">
        <f t="shared" si="24"/>
        <v>0</v>
      </c>
      <c r="BX30">
        <f t="shared" si="128"/>
        <v>0</v>
      </c>
      <c r="BY30">
        <f t="shared" si="25"/>
        <v>99999</v>
      </c>
      <c r="BZ30">
        <f t="shared" si="26"/>
        <v>99999</v>
      </c>
      <c r="CA30">
        <f t="shared" si="27"/>
        <v>999</v>
      </c>
      <c r="CB30">
        <f t="shared" si="28"/>
        <v>99</v>
      </c>
      <c r="CD30">
        <f t="shared" si="29"/>
      </c>
      <c r="CF30">
        <f>IF('[1]Einstellung'!M63="",0,1)</f>
        <v>0</v>
      </c>
      <c r="CG30">
        <f t="shared" si="30"/>
        <v>0</v>
      </c>
      <c r="CH30">
        <f t="shared" si="31"/>
        <v>0</v>
      </c>
      <c r="CI30">
        <f t="shared" si="32"/>
        <v>0</v>
      </c>
      <c r="CJ30">
        <f t="shared" si="33"/>
        <v>0</v>
      </c>
      <c r="CK30">
        <f t="shared" si="129"/>
        <v>0</v>
      </c>
      <c r="CL30">
        <f t="shared" si="34"/>
        <v>99999</v>
      </c>
      <c r="CM30">
        <f t="shared" si="35"/>
        <v>99999</v>
      </c>
      <c r="CN30">
        <f t="shared" si="36"/>
        <v>999</v>
      </c>
      <c r="CO30">
        <f t="shared" si="37"/>
        <v>99</v>
      </c>
      <c r="CQ30">
        <f t="shared" si="38"/>
        <v>0</v>
      </c>
      <c r="CS30">
        <f>IF('[1]Einstellung'!N63="",0,1)</f>
        <v>0</v>
      </c>
      <c r="CT30">
        <f t="shared" si="39"/>
        <v>0</v>
      </c>
      <c r="CU30">
        <f t="shared" si="40"/>
        <v>0</v>
      </c>
      <c r="CV30">
        <f t="shared" si="41"/>
        <v>0</v>
      </c>
      <c r="CW30">
        <f t="shared" si="42"/>
        <v>0</v>
      </c>
      <c r="CX30">
        <f t="shared" si="130"/>
        <v>0</v>
      </c>
      <c r="CY30">
        <f t="shared" si="43"/>
        <v>99999</v>
      </c>
      <c r="CZ30">
        <f t="shared" si="44"/>
        <v>99999</v>
      </c>
      <c r="DA30">
        <f t="shared" si="45"/>
        <v>999</v>
      </c>
      <c r="DB30">
        <f t="shared" si="46"/>
        <v>99</v>
      </c>
      <c r="DD30">
        <f t="shared" si="47"/>
        <v>0</v>
      </c>
      <c r="DF30">
        <f>IF('[1]Einstellung'!O63="",0,1)</f>
        <v>0</v>
      </c>
      <c r="DG30">
        <f t="shared" si="48"/>
        <v>0</v>
      </c>
      <c r="DH30">
        <f t="shared" si="49"/>
        <v>0</v>
      </c>
      <c r="DI30">
        <f t="shared" si="50"/>
        <v>0</v>
      </c>
      <c r="DJ30">
        <f t="shared" si="51"/>
        <v>0</v>
      </c>
      <c r="DK30">
        <f t="shared" si="131"/>
        <v>0</v>
      </c>
      <c r="DL30">
        <f t="shared" si="52"/>
        <v>99999</v>
      </c>
      <c r="DM30">
        <f t="shared" si="53"/>
        <v>99999</v>
      </c>
      <c r="DN30">
        <f t="shared" si="54"/>
        <v>999</v>
      </c>
      <c r="DO30">
        <f t="shared" si="55"/>
        <v>99</v>
      </c>
      <c r="DQ30">
        <f t="shared" si="56"/>
        <v>0</v>
      </c>
      <c r="DS30">
        <f>IF('[1]Einstellung'!P63="",0,1)</f>
        <v>0</v>
      </c>
      <c r="DT30">
        <f t="shared" si="57"/>
        <v>0</v>
      </c>
      <c r="DU30">
        <f t="shared" si="58"/>
        <v>0</v>
      </c>
      <c r="DV30">
        <f t="shared" si="59"/>
        <v>0</v>
      </c>
      <c r="DW30">
        <f t="shared" si="60"/>
        <v>0</v>
      </c>
      <c r="DX30">
        <f t="shared" si="132"/>
        <v>0</v>
      </c>
      <c r="DY30">
        <f t="shared" si="61"/>
        <v>99999</v>
      </c>
      <c r="DZ30">
        <f>SMALL(DY$7:DY$42,$A30)</f>
        <v>99999</v>
      </c>
      <c r="EA30">
        <f t="shared" si="62"/>
        <v>999</v>
      </c>
      <c r="EB30">
        <f t="shared" si="63"/>
        <v>99</v>
      </c>
      <c r="ED30">
        <f t="shared" si="64"/>
        <v>0</v>
      </c>
      <c r="EF30">
        <f>IF('[1]Einstellung'!Q63="",0,1)</f>
        <v>0</v>
      </c>
      <c r="EG30">
        <f t="shared" si="65"/>
        <v>0</v>
      </c>
      <c r="EH30">
        <f>LARGE(EG$7:EG$42,$A30)</f>
        <v>0</v>
      </c>
      <c r="EI30">
        <f t="shared" si="66"/>
        <v>0</v>
      </c>
      <c r="EJ30">
        <f t="shared" si="67"/>
        <v>0</v>
      </c>
      <c r="EK30">
        <f t="shared" si="133"/>
        <v>0</v>
      </c>
      <c r="EL30">
        <f t="shared" si="68"/>
        <v>99999</v>
      </c>
      <c r="EM30">
        <f>SMALL(EL$7:EL$42,$A30)</f>
        <v>99999</v>
      </c>
      <c r="EN30">
        <f t="shared" si="69"/>
        <v>999</v>
      </c>
      <c r="EO30">
        <f t="shared" si="70"/>
        <v>99</v>
      </c>
      <c r="EQ30">
        <f t="shared" si="71"/>
        <v>0</v>
      </c>
      <c r="ES30">
        <f>IF('[1]Einstellung'!R63="",0,1)</f>
        <v>0</v>
      </c>
      <c r="ET30">
        <f t="shared" si="72"/>
        <v>0</v>
      </c>
      <c r="EU30">
        <f>LARGE(ET$7:ET$42,$A30)</f>
        <v>0</v>
      </c>
      <c r="EV30">
        <f t="shared" si="73"/>
        <v>0</v>
      </c>
      <c r="EW30">
        <f t="shared" si="74"/>
        <v>0</v>
      </c>
      <c r="EX30">
        <f t="shared" si="134"/>
        <v>0</v>
      </c>
      <c r="EY30">
        <f t="shared" si="75"/>
        <v>99999</v>
      </c>
      <c r="EZ30">
        <f>SMALL(EY$7:EY$42,$A30)</f>
        <v>99999</v>
      </c>
      <c r="FA30">
        <f t="shared" si="76"/>
        <v>999</v>
      </c>
      <c r="FB30">
        <f t="shared" si="77"/>
        <v>99</v>
      </c>
      <c r="FD30">
        <f t="shared" si="78"/>
        <v>0</v>
      </c>
      <c r="FF30">
        <f>IF('[1]Einstellung'!S63="",0,1)</f>
        <v>0</v>
      </c>
      <c r="FG30">
        <f t="shared" si="79"/>
        <v>0</v>
      </c>
      <c r="FH30">
        <f>LARGE(FG$7:FG$42,$A30)</f>
        <v>0</v>
      </c>
      <c r="FI30">
        <f t="shared" si="80"/>
        <v>0</v>
      </c>
      <c r="FJ30">
        <f t="shared" si="81"/>
        <v>0</v>
      </c>
      <c r="FK30">
        <f t="shared" si="135"/>
        <v>0</v>
      </c>
      <c r="FL30">
        <f t="shared" si="82"/>
        <v>99999</v>
      </c>
      <c r="FM30" s="14">
        <f>SMALL(FL$7:FL$42,$A30)</f>
        <v>99999</v>
      </c>
      <c r="FN30">
        <f t="shared" si="83"/>
        <v>999</v>
      </c>
      <c r="FO30">
        <f t="shared" si="84"/>
        <v>99</v>
      </c>
      <c r="FQ30">
        <f t="shared" si="85"/>
        <v>0</v>
      </c>
      <c r="FS30">
        <f>IF('[1]Einstellung'!T63="",0,1)</f>
        <v>0</v>
      </c>
      <c r="FT30">
        <f t="shared" si="86"/>
        <v>0</v>
      </c>
      <c r="FU30">
        <f>LARGE(FT$7:FT$42,$A30)</f>
        <v>0</v>
      </c>
      <c r="FV30">
        <f t="shared" si="87"/>
        <v>0</v>
      </c>
      <c r="FW30">
        <f t="shared" si="88"/>
        <v>0</v>
      </c>
      <c r="FX30">
        <f t="shared" si="136"/>
        <v>0</v>
      </c>
      <c r="FY30">
        <f t="shared" si="89"/>
        <v>99999</v>
      </c>
      <c r="FZ30">
        <f>SMALL(FY$7:FY$42,$A30)</f>
        <v>99999</v>
      </c>
      <c r="GA30">
        <f t="shared" si="90"/>
        <v>999</v>
      </c>
      <c r="GB30">
        <f t="shared" si="91"/>
        <v>99</v>
      </c>
      <c r="GD30">
        <f t="shared" si="92"/>
        <v>0</v>
      </c>
      <c r="GF30">
        <f>IF('[1]Einstellung'!U63="",0,1)</f>
        <v>0</v>
      </c>
      <c r="GG30">
        <f t="shared" si="93"/>
        <v>0</v>
      </c>
      <c r="GH30">
        <f>LARGE(GG$7:GG$42,$A30)</f>
        <v>0</v>
      </c>
      <c r="GI30">
        <f t="shared" si="94"/>
        <v>0</v>
      </c>
      <c r="GJ30">
        <f t="shared" si="95"/>
        <v>0</v>
      </c>
      <c r="GK30">
        <f t="shared" si="137"/>
        <v>0</v>
      </c>
      <c r="GL30">
        <f t="shared" si="96"/>
        <v>99999</v>
      </c>
      <c r="GM30">
        <f>SMALL(GL$7:GL$42,$A30)</f>
        <v>99999</v>
      </c>
      <c r="GN30">
        <f t="shared" si="97"/>
        <v>999</v>
      </c>
      <c r="GO30">
        <f t="shared" si="98"/>
        <v>99</v>
      </c>
      <c r="GQ30">
        <f t="shared" si="99"/>
        <v>0</v>
      </c>
      <c r="GS30">
        <f>IF('[1]Einstellung'!V63="",0,1)</f>
        <v>0</v>
      </c>
      <c r="GT30">
        <f t="shared" si="100"/>
        <v>0</v>
      </c>
      <c r="GU30">
        <f>LARGE(GT$7:GT$42,$A30)</f>
        <v>0</v>
      </c>
      <c r="GV30">
        <f t="shared" si="101"/>
        <v>0</v>
      </c>
      <c r="GW30">
        <f t="shared" si="102"/>
        <v>0</v>
      </c>
      <c r="GX30">
        <f t="shared" si="138"/>
        <v>0</v>
      </c>
      <c r="GY30">
        <f t="shared" si="103"/>
        <v>99999</v>
      </c>
      <c r="GZ30">
        <f>SMALL(GY$7:GY$42,$A30)</f>
        <v>99999</v>
      </c>
      <c r="HA30">
        <f t="shared" si="104"/>
        <v>999</v>
      </c>
      <c r="HB30">
        <f t="shared" si="105"/>
        <v>99</v>
      </c>
      <c r="HD30">
        <f t="shared" si="106"/>
        <v>0</v>
      </c>
      <c r="HF30">
        <f>IF('[1]Einstellung'!W63="",0,1)</f>
        <v>0</v>
      </c>
      <c r="HG30">
        <f t="shared" si="107"/>
        <v>0</v>
      </c>
      <c r="HH30">
        <f>LARGE(HG$7:HG$42,$A30)</f>
        <v>0</v>
      </c>
      <c r="HI30">
        <f t="shared" si="108"/>
        <v>0</v>
      </c>
      <c r="HJ30">
        <f t="shared" si="109"/>
        <v>0</v>
      </c>
      <c r="HK30">
        <f t="shared" si="139"/>
        <v>0</v>
      </c>
      <c r="HL30">
        <f t="shared" si="110"/>
        <v>99999</v>
      </c>
      <c r="HM30">
        <f>SMALL(HL$7:HL$42,$A30)</f>
        <v>99999</v>
      </c>
      <c r="HN30">
        <f t="shared" si="111"/>
        <v>999</v>
      </c>
      <c r="HO30">
        <f t="shared" si="112"/>
        <v>99</v>
      </c>
      <c r="HQ30">
        <f t="shared" si="113"/>
        <v>0</v>
      </c>
      <c r="HS30">
        <f>IF('[1]Einstellung'!X63="",0,1)</f>
        <v>0</v>
      </c>
      <c r="HT30">
        <f t="shared" si="114"/>
        <v>0</v>
      </c>
      <c r="HU30">
        <f>LARGE(HT$7:HT$42,$A30)</f>
        <v>0</v>
      </c>
      <c r="HV30">
        <f t="shared" si="115"/>
        <v>0</v>
      </c>
      <c r="HW30">
        <f t="shared" si="116"/>
        <v>0</v>
      </c>
      <c r="HX30">
        <f t="shared" si="140"/>
        <v>0</v>
      </c>
      <c r="HY30">
        <f t="shared" si="117"/>
        <v>99999</v>
      </c>
      <c r="HZ30">
        <f>SMALL(HY$7:HY$42,$A30)</f>
        <v>99999</v>
      </c>
      <c r="IA30">
        <f t="shared" si="118"/>
        <v>999</v>
      </c>
      <c r="IB30">
        <f t="shared" si="119"/>
        <v>99</v>
      </c>
      <c r="ID30">
        <f t="shared" si="120"/>
        <v>0</v>
      </c>
      <c r="IF30">
        <f>IF('[1]Einstellung'!Y63="",0,1)</f>
        <v>0</v>
      </c>
      <c r="IG30">
        <f t="shared" si="121"/>
        <v>0</v>
      </c>
      <c r="IH30">
        <f>LARGE(IG$7:IG$42,$A30)</f>
        <v>0</v>
      </c>
      <c r="II30">
        <f t="shared" si="122"/>
        <v>0</v>
      </c>
      <c r="IJ30">
        <f t="shared" si="123"/>
        <v>0</v>
      </c>
      <c r="IK30">
        <f t="shared" si="141"/>
        <v>0</v>
      </c>
      <c r="IL30">
        <f t="shared" si="124"/>
        <v>99999</v>
      </c>
      <c r="IM30">
        <f>SMALL(IL$7:IL$42,$A30)</f>
        <v>99999</v>
      </c>
      <c r="IN30">
        <f t="shared" si="125"/>
        <v>999</v>
      </c>
      <c r="IO30">
        <f t="shared" si="126"/>
        <v>99</v>
      </c>
      <c r="IT30">
        <f>IF('[1]Wettkampf'!BK29&lt;&gt;"",VLOOKUP('[1]Wettkampf'!BK29,Athl01,11),"")</f>
      </c>
      <c r="IU30">
        <f>IF('[1]Wettkampf'!BK29&lt;&gt;"",VLOOKUP('[1]Wettkampf'!BK29,Athl01,10),"")</f>
      </c>
      <c r="IV30">
        <f t="shared" si="127"/>
      </c>
    </row>
    <row r="31" spans="1:256" ht="13.5" customHeight="1" thickBot="1">
      <c r="A31" s="65">
        <v>25</v>
      </c>
      <c r="B31" s="65">
        <f>IF('[1]Einstellung'!B64&lt;&gt;"",'[1]Einstellung'!B64,"")</f>
      </c>
      <c r="C31" s="66">
        <f>'[1]Einstellung'!D64</f>
      </c>
      <c r="D31" s="67">
        <f>'[1]Einstellung'!D64</f>
      </c>
      <c r="E31" s="68">
        <f>IF('[1]Einstellung'!$S$28="N",IF('[1]Wettkampf'!BK30&lt;&gt;"",VLOOKUP('[1]Wettkampf'!BK30,Athl01,13),""),IF('[1]Wettkampf'!BK30&lt;&gt;"",VLOOKUP('[1]Wettkampf'!BK30,Athl01,'[1]Einstellung'!$I$2),""))</f>
      </c>
      <c r="F31" s="68">
        <f>IF('[1]Wettkampf'!BK30&lt;&gt;"",YEAR(VLOOKUP('[1]Wettkampf'!BK30,Athl01,4)),"")</f>
      </c>
      <c r="G31" s="47">
        <f t="shared" si="0"/>
      </c>
      <c r="H31" s="69">
        <f>IF('[1]Wettkampf'!K30="","",'[1]Wettkampf'!K30)</f>
      </c>
      <c r="I31" s="70">
        <f>IF('[1]Wettkampf'!P30=0,"",'[1]Wettkampf'!P30)</f>
      </c>
      <c r="J31" s="71">
        <f>IF('[1]Wettkampf'!Q30="+","",IF('[1]Wettkampf'!Q30="-","x",""))</f>
      </c>
      <c r="K31" s="72">
        <f>IF('[1]Wettkampf'!R30=0,"",'[1]Wettkampf'!R30)</f>
      </c>
      <c r="L31" s="71">
        <f>IF('[1]Wettkampf'!S30="+","",IF('[1]Wettkampf'!S30="-","x",""))</f>
      </c>
      <c r="M31" s="72">
        <f>IF('[1]Wettkampf'!T30=0,"",'[1]Wettkampf'!T30)</f>
      </c>
      <c r="N31" s="71">
        <f>IF('[1]Wettkampf'!U30="+","",IF('[1]Wettkampf'!U30="-","x",""))</f>
      </c>
      <c r="O31" s="73">
        <f>IF('[1]Wettkampf'!L30&lt;&gt;"",'[1]Wettkampf'!BA30,"")</f>
      </c>
      <c r="P31" s="74" t="s">
        <v>20</v>
      </c>
      <c r="Q31" s="70">
        <f>IF('[1]Wettkampf'!W30=0,"",'[1]Wettkampf'!W30)</f>
      </c>
      <c r="R31" s="71">
        <f>IF('[1]Wettkampf'!X30="+","",IF('[1]Wettkampf'!X30="-","x",""))</f>
      </c>
      <c r="S31" s="72">
        <f>IF('[1]Wettkampf'!Y30=0,"",'[1]Wettkampf'!Y30)</f>
      </c>
      <c r="T31" s="71">
        <f>IF('[1]Wettkampf'!Z30="+","",IF('[1]Wettkampf'!Z30="-","x",""))</f>
      </c>
      <c r="U31" s="72">
        <f>IF('[1]Wettkampf'!AA30=0,"",'[1]Wettkampf'!AA30)</f>
      </c>
      <c r="V31" s="71">
        <f>IF('[1]Wettkampf'!AB30="+","",IF('[1]Wettkampf'!AB30="-","x",""))</f>
      </c>
      <c r="W31" s="73">
        <f>IF('[1]Wettkampf'!L30&lt;&gt;"",'[1]Wettkampf'!BE30,"")</f>
      </c>
      <c r="X31" s="57" t="s">
        <v>20</v>
      </c>
      <c r="Y31" s="58">
        <f>IF('[1]Wettkampf'!L30&lt;&gt;"",IF($AU$1="J",O31+W31,IF($AU$1="R",IF(O31=0,0,O31+W31),IF(AU$1="S",IF(W31=0,0,O31+W31),IF(O31=0,0,IF(W31=0,0,O31+W31))))),"")</f>
      </c>
      <c r="Z31" s="75">
        <f>IF('[1]Wettkampf'!L30&lt;&gt;"",ROUND('[1]Wettkampf'!BR30*Y31,2),"")</f>
      </c>
      <c r="AA31" s="76">
        <f t="shared" si="1"/>
      </c>
      <c r="AB31" s="77">
        <f>IF('[1]Einstellung'!L64&lt;&gt;"",IF(ISERROR(VLOOKUP(A31,R_GRP_01,2,FALSE)),99,IF(VLOOKUP(A31,R_GRP_01,1,FALSE)=A31,VLOOKUP(A31,R_GRP_01,2,FALSE),99)),"")</f>
      </c>
      <c r="AC31" s="77">
        <f>IF('[1]Einstellung'!M64&lt;&gt;"",IF(ISERROR(VLOOKUP(A31,R_GRP_02,2)),99,IF(VLOOKUP(A31,R_GRP_02,1)=A31,VLOOKUP(A31,R_GRP_02,2),99)),"")</f>
      </c>
      <c r="AD31" s="77">
        <f>IF('[1]Einstellung'!N64&lt;&gt;"",IF(ISERROR(VLOOKUP(A31,R_GRP_03,2)),99,IF(VLOOKUP(A31,R_GRP_03,1)=A31,VLOOKUP(A31,R_GRP_03,2),99)),"")</f>
      </c>
      <c r="AE31" s="77">
        <f>IF('[1]Einstellung'!O64&lt;&gt;"",IF(ISERROR(VLOOKUP(A31,R_GRP_04,2)),99,IF(VLOOKUP(A31,R_GRP_04,1)=A31,VLOOKUP(A31,R_GRP_04,2),99)),"")</f>
      </c>
      <c r="AF31" s="77">
        <f>IF('[1]Einstellung'!P64&lt;&gt;"",IF(ISERROR(VLOOKUP(A31,R_GRP_05,2)),99,IF(VLOOKUP(A31,R_GRP_05,1)=A31,VLOOKUP(A31,R_GRP_05,2),99)),"")</f>
      </c>
      <c r="AG31" s="77">
        <f>IF('[1]Einstellung'!Q64&lt;&gt;"",IF(ISERROR(VLOOKUP(A31,R_GRP_06,2)),99,IF(VLOOKUP(A31,R_GRP_06,1)=A31,VLOOKUP(A31,R_GRP_06,2),99)),"")</f>
      </c>
      <c r="AH31" s="77">
        <f>IF('[1]Einstellung'!R64&lt;&gt;"",IF(ISERROR(VLOOKUP(A31,R_GRP_07,2)),99,IF(VLOOKUP(A31,R_GRP_07,1)=A31,VLOOKUP(A31,R_GRP_07,2),99)),"")</f>
      </c>
      <c r="AI31" s="77">
        <f>IF('[1]Einstellung'!S64&lt;&gt;"",IF(ISERROR(VLOOKUP(A31,R_GRP_08,2)),99,IF(VLOOKUP(A31,R_GRP_08,1)=A31,VLOOKUP(A31,R_GRP_08,2),99)),"")</f>
      </c>
      <c r="AJ31" s="77">
        <f>IF('[1]Einstellung'!T64&lt;&gt;"",IF(ISERROR(VLOOKUP(A31,R_GRP_09,2)),99,IF(VLOOKUP(A31,R_GRP_09,1)=A31,VLOOKUP(A31,R_GRP_09,2),99)),"")</f>
      </c>
      <c r="AK31" s="77">
        <f>IF('[1]Einstellung'!U64&lt;&gt;"",IF(ISERROR(VLOOKUP(A31,R_GRP_10,2)),99,IF(VLOOKUP(A31,R_GRP_10,1)=A31,VLOOKUP(A31,R_GRP_10,2),99)),"")</f>
      </c>
      <c r="AL31" s="77">
        <f>IF('[1]Einstellung'!V64&lt;&gt;"",IF(ISERROR(VLOOKUP(A31,R_GRP_11,2)),99,IF(VLOOKUP(A31,R_GRP_11,1)=A31,VLOOKUP(A31,R_GRP_11,2),99)),"")</f>
      </c>
      <c r="AM31" s="77">
        <f>IF('[1]Einstellung'!W64&lt;&gt;"",IF(ISERROR(VLOOKUP(A31,R_GRP_12,2)),99,IF(VLOOKUP(A31,R_GRP_12,1)=A31,VLOOKUP(A31,R_GRP_12,2),99)),"")</f>
      </c>
      <c r="AN31" s="77">
        <f>IF('[1]Einstellung'!X64&lt;&gt;"",IF(ISERROR(VLOOKUP(A31,R_GRP_13,2)),99,IF(VLOOKUP(A31,R_GRP_13,1)=A31,VLOOKUP(A31,R_GRP_13,2),99)),"")</f>
      </c>
      <c r="AO31" s="77">
        <f>IF('[1]Einstellung'!Y64&lt;&gt;"",IF(ISERROR(VLOOKUP(A31,R_GRP_14,2)),99,IF(VLOOKUP(A31,R_GRP_14,1)=A31,VLOOKUP(A31,R_GRP_14,2),99)),"")</f>
      </c>
      <c r="AP31" s="77">
        <f t="shared" si="2"/>
      </c>
      <c r="AQ31" s="77">
        <f t="shared" si="3"/>
      </c>
      <c r="AU31" s="46">
        <f>IF(C31&lt;&gt;"",YEAR('[1]Wiegeliste'!$D$4)-F31,0)</f>
        <v>0</v>
      </c>
      <c r="AV31">
        <f t="shared" si="4"/>
        <v>0</v>
      </c>
      <c r="AZ31" s="62">
        <f t="shared" si="5"/>
        <v>0</v>
      </c>
      <c r="BA31">
        <f t="shared" si="6"/>
        <v>0</v>
      </c>
      <c r="BB31">
        <f t="shared" si="7"/>
        <v>99</v>
      </c>
      <c r="BC31">
        <f t="shared" si="8"/>
        <v>99025</v>
      </c>
      <c r="BD31">
        <f t="shared" si="9"/>
        <v>99025</v>
      </c>
      <c r="BE31">
        <f t="shared" si="10"/>
        <v>99</v>
      </c>
      <c r="BF31">
        <f t="shared" si="11"/>
        <v>25</v>
      </c>
      <c r="BH31">
        <f t="shared" si="12"/>
        <v>0</v>
      </c>
      <c r="BI31" t="e">
        <f t="shared" si="13"/>
        <v>#VALUE!</v>
      </c>
      <c r="BJ31" t="e">
        <f t="shared" si="14"/>
        <v>#VALUE!</v>
      </c>
      <c r="BK31" t="e">
        <f t="shared" si="15"/>
        <v>#VALUE!</v>
      </c>
      <c r="BL31" t="e">
        <f t="shared" si="16"/>
        <v>#VALUE!</v>
      </c>
      <c r="BM31" t="e">
        <f t="shared" si="17"/>
        <v>#VALUE!</v>
      </c>
      <c r="BN31" t="e">
        <f t="shared" si="18"/>
        <v>#VALUE!</v>
      </c>
      <c r="BQ31">
        <f t="shared" si="19"/>
      </c>
      <c r="BR31">
        <f t="shared" si="20"/>
        <v>0</v>
      </c>
      <c r="BS31">
        <f>IF('[1]Einstellung'!L64="",0,1)</f>
        <v>0</v>
      </c>
      <c r="BT31">
        <f t="shared" si="21"/>
        <v>0</v>
      </c>
      <c r="BU31">
        <f t="shared" si="22"/>
        <v>0</v>
      </c>
      <c r="BV31">
        <f t="shared" si="23"/>
        <v>0</v>
      </c>
      <c r="BW31">
        <f t="shared" si="24"/>
        <v>0</v>
      </c>
      <c r="BX31">
        <f t="shared" si="128"/>
        <v>0</v>
      </c>
      <c r="BY31">
        <f t="shared" si="25"/>
        <v>99999</v>
      </c>
      <c r="BZ31">
        <f t="shared" si="26"/>
        <v>99999</v>
      </c>
      <c r="CA31">
        <f t="shared" si="27"/>
        <v>999</v>
      </c>
      <c r="CB31">
        <f t="shared" si="28"/>
        <v>99</v>
      </c>
      <c r="CD31">
        <f t="shared" si="29"/>
      </c>
      <c r="CF31">
        <f>IF('[1]Einstellung'!M64="",0,1)</f>
        <v>0</v>
      </c>
      <c r="CG31">
        <f t="shared" si="30"/>
        <v>0</v>
      </c>
      <c r="CH31">
        <f t="shared" si="31"/>
        <v>0</v>
      </c>
      <c r="CI31">
        <f t="shared" si="32"/>
        <v>0</v>
      </c>
      <c r="CJ31">
        <f t="shared" si="33"/>
        <v>0</v>
      </c>
      <c r="CK31">
        <f t="shared" si="129"/>
        <v>0</v>
      </c>
      <c r="CL31">
        <f t="shared" si="34"/>
        <v>99999</v>
      </c>
      <c r="CM31">
        <f t="shared" si="35"/>
        <v>99999</v>
      </c>
      <c r="CN31">
        <f t="shared" si="36"/>
        <v>999</v>
      </c>
      <c r="CO31">
        <f t="shared" si="37"/>
        <v>99</v>
      </c>
      <c r="CQ31">
        <f t="shared" si="38"/>
        <v>0</v>
      </c>
      <c r="CS31">
        <f>IF('[1]Einstellung'!N64="",0,1)</f>
        <v>0</v>
      </c>
      <c r="CT31">
        <f t="shared" si="39"/>
        <v>0</v>
      </c>
      <c r="CU31">
        <f t="shared" si="40"/>
        <v>0</v>
      </c>
      <c r="CV31">
        <f t="shared" si="41"/>
        <v>0</v>
      </c>
      <c r="CW31">
        <f t="shared" si="42"/>
        <v>0</v>
      </c>
      <c r="CX31">
        <f t="shared" si="130"/>
        <v>0</v>
      </c>
      <c r="CY31">
        <f t="shared" si="43"/>
        <v>99999</v>
      </c>
      <c r="CZ31">
        <f t="shared" si="44"/>
        <v>99999</v>
      </c>
      <c r="DA31">
        <f t="shared" si="45"/>
        <v>999</v>
      </c>
      <c r="DB31">
        <f t="shared" si="46"/>
        <v>99</v>
      </c>
      <c r="DD31">
        <f t="shared" si="47"/>
        <v>0</v>
      </c>
      <c r="DF31">
        <f>IF('[1]Einstellung'!O64="",0,1)</f>
        <v>0</v>
      </c>
      <c r="DG31">
        <f t="shared" si="48"/>
        <v>0</v>
      </c>
      <c r="DH31">
        <f t="shared" si="49"/>
        <v>0</v>
      </c>
      <c r="DI31">
        <f t="shared" si="50"/>
        <v>0</v>
      </c>
      <c r="DJ31">
        <f t="shared" si="51"/>
        <v>0</v>
      </c>
      <c r="DK31">
        <f t="shared" si="131"/>
        <v>0</v>
      </c>
      <c r="DL31">
        <f t="shared" si="52"/>
        <v>99999</v>
      </c>
      <c r="DM31">
        <f t="shared" si="53"/>
        <v>99999</v>
      </c>
      <c r="DN31">
        <f t="shared" si="54"/>
        <v>999</v>
      </c>
      <c r="DO31">
        <f t="shared" si="55"/>
        <v>99</v>
      </c>
      <c r="DQ31">
        <f t="shared" si="56"/>
        <v>0</v>
      </c>
      <c r="DS31">
        <f>IF('[1]Einstellung'!P64="",0,1)</f>
        <v>0</v>
      </c>
      <c r="DT31">
        <f t="shared" si="57"/>
        <v>0</v>
      </c>
      <c r="DU31">
        <f t="shared" si="58"/>
        <v>0</v>
      </c>
      <c r="DV31">
        <f t="shared" si="59"/>
        <v>0</v>
      </c>
      <c r="DW31">
        <f t="shared" si="60"/>
        <v>0</v>
      </c>
      <c r="DX31">
        <f t="shared" si="132"/>
        <v>0</v>
      </c>
      <c r="DY31">
        <f t="shared" si="61"/>
        <v>99999</v>
      </c>
      <c r="DZ31">
        <f>SMALL(DY$7:DY$42,$A31)</f>
        <v>99999</v>
      </c>
      <c r="EA31">
        <f t="shared" si="62"/>
        <v>999</v>
      </c>
      <c r="EB31">
        <f t="shared" si="63"/>
        <v>99</v>
      </c>
      <c r="ED31">
        <f t="shared" si="64"/>
        <v>0</v>
      </c>
      <c r="EF31">
        <f>IF('[1]Einstellung'!Q64="",0,1)</f>
        <v>0</v>
      </c>
      <c r="EG31">
        <f t="shared" si="65"/>
        <v>0</v>
      </c>
      <c r="EH31">
        <f>LARGE(EG$7:EG$42,$A31)</f>
        <v>0</v>
      </c>
      <c r="EI31">
        <f t="shared" si="66"/>
        <v>0</v>
      </c>
      <c r="EJ31">
        <f t="shared" si="67"/>
        <v>0</v>
      </c>
      <c r="EK31">
        <f t="shared" si="133"/>
        <v>0</v>
      </c>
      <c r="EL31">
        <f t="shared" si="68"/>
        <v>99999</v>
      </c>
      <c r="EM31">
        <f>SMALL(EL$7:EL$42,$A31)</f>
        <v>99999</v>
      </c>
      <c r="EN31">
        <f t="shared" si="69"/>
        <v>999</v>
      </c>
      <c r="EO31">
        <f t="shared" si="70"/>
        <v>99</v>
      </c>
      <c r="EQ31">
        <f t="shared" si="71"/>
        <v>0</v>
      </c>
      <c r="ES31">
        <f>IF('[1]Einstellung'!R64="",0,1)</f>
        <v>0</v>
      </c>
      <c r="ET31">
        <f t="shared" si="72"/>
        <v>0</v>
      </c>
      <c r="EU31">
        <f>LARGE(ET$7:ET$42,$A31)</f>
        <v>0</v>
      </c>
      <c r="EV31">
        <f t="shared" si="73"/>
        <v>0</v>
      </c>
      <c r="EW31">
        <f t="shared" si="74"/>
        <v>0</v>
      </c>
      <c r="EX31">
        <f t="shared" si="134"/>
        <v>0</v>
      </c>
      <c r="EY31">
        <f t="shared" si="75"/>
        <v>99999</v>
      </c>
      <c r="EZ31">
        <f>SMALL(EY$7:EY$42,$A31)</f>
        <v>99999</v>
      </c>
      <c r="FA31">
        <f t="shared" si="76"/>
        <v>999</v>
      </c>
      <c r="FB31">
        <f t="shared" si="77"/>
        <v>99</v>
      </c>
      <c r="FD31">
        <f t="shared" si="78"/>
        <v>0</v>
      </c>
      <c r="FF31">
        <f>IF('[1]Einstellung'!S64="",0,1)</f>
        <v>0</v>
      </c>
      <c r="FG31">
        <f t="shared" si="79"/>
        <v>0</v>
      </c>
      <c r="FH31">
        <f>LARGE(FG$7:FG$42,$A31)</f>
        <v>0</v>
      </c>
      <c r="FI31">
        <f t="shared" si="80"/>
        <v>0</v>
      </c>
      <c r="FJ31">
        <f t="shared" si="81"/>
        <v>0</v>
      </c>
      <c r="FK31">
        <f t="shared" si="135"/>
        <v>0</v>
      </c>
      <c r="FL31">
        <f t="shared" si="82"/>
        <v>99999</v>
      </c>
      <c r="FM31" s="14">
        <f>SMALL(FL$7:FL$42,$A31)</f>
        <v>99999</v>
      </c>
      <c r="FN31">
        <f t="shared" si="83"/>
        <v>999</v>
      </c>
      <c r="FO31">
        <f t="shared" si="84"/>
        <v>99</v>
      </c>
      <c r="FQ31">
        <f t="shared" si="85"/>
        <v>0</v>
      </c>
      <c r="FS31">
        <f>IF('[1]Einstellung'!T64="",0,1)</f>
        <v>0</v>
      </c>
      <c r="FT31">
        <f t="shared" si="86"/>
        <v>0</v>
      </c>
      <c r="FU31">
        <f>LARGE(FT$7:FT$42,$A31)</f>
        <v>0</v>
      </c>
      <c r="FV31">
        <f t="shared" si="87"/>
        <v>0</v>
      </c>
      <c r="FW31">
        <f t="shared" si="88"/>
        <v>0</v>
      </c>
      <c r="FX31">
        <f t="shared" si="136"/>
        <v>0</v>
      </c>
      <c r="FY31">
        <f t="shared" si="89"/>
        <v>99999</v>
      </c>
      <c r="FZ31">
        <f>SMALL(FY$7:FY$42,$A31)</f>
        <v>99999</v>
      </c>
      <c r="GA31">
        <f t="shared" si="90"/>
        <v>999</v>
      </c>
      <c r="GB31">
        <f t="shared" si="91"/>
        <v>99</v>
      </c>
      <c r="GD31">
        <f t="shared" si="92"/>
        <v>0</v>
      </c>
      <c r="GF31">
        <f>IF('[1]Einstellung'!U64="",0,1)</f>
        <v>0</v>
      </c>
      <c r="GG31">
        <f t="shared" si="93"/>
        <v>0</v>
      </c>
      <c r="GH31">
        <f>LARGE(GG$7:GG$42,$A31)</f>
        <v>0</v>
      </c>
      <c r="GI31">
        <f t="shared" si="94"/>
        <v>0</v>
      </c>
      <c r="GJ31">
        <f t="shared" si="95"/>
        <v>0</v>
      </c>
      <c r="GK31">
        <f t="shared" si="137"/>
        <v>0</v>
      </c>
      <c r="GL31">
        <f t="shared" si="96"/>
        <v>99999</v>
      </c>
      <c r="GM31">
        <f>SMALL(GL$7:GL$42,$A31)</f>
        <v>99999</v>
      </c>
      <c r="GN31">
        <f t="shared" si="97"/>
        <v>999</v>
      </c>
      <c r="GO31">
        <f t="shared" si="98"/>
        <v>99</v>
      </c>
      <c r="GQ31">
        <f t="shared" si="99"/>
        <v>0</v>
      </c>
      <c r="GS31">
        <f>IF('[1]Einstellung'!V64="",0,1)</f>
        <v>0</v>
      </c>
      <c r="GT31">
        <f t="shared" si="100"/>
        <v>0</v>
      </c>
      <c r="GU31">
        <f>LARGE(GT$7:GT$42,$A31)</f>
        <v>0</v>
      </c>
      <c r="GV31">
        <f t="shared" si="101"/>
        <v>0</v>
      </c>
      <c r="GW31">
        <f t="shared" si="102"/>
        <v>0</v>
      </c>
      <c r="GX31">
        <f t="shared" si="138"/>
        <v>0</v>
      </c>
      <c r="GY31">
        <f t="shared" si="103"/>
        <v>99999</v>
      </c>
      <c r="GZ31">
        <f>SMALL(GY$7:GY$42,$A31)</f>
        <v>99999</v>
      </c>
      <c r="HA31">
        <f t="shared" si="104"/>
        <v>999</v>
      </c>
      <c r="HB31">
        <f t="shared" si="105"/>
        <v>99</v>
      </c>
      <c r="HD31">
        <f t="shared" si="106"/>
        <v>0</v>
      </c>
      <c r="HF31">
        <f>IF('[1]Einstellung'!W64="",0,1)</f>
        <v>0</v>
      </c>
      <c r="HG31">
        <f t="shared" si="107"/>
        <v>0</v>
      </c>
      <c r="HH31">
        <f>LARGE(HG$7:HG$42,$A31)</f>
        <v>0</v>
      </c>
      <c r="HI31">
        <f t="shared" si="108"/>
        <v>0</v>
      </c>
      <c r="HJ31">
        <f t="shared" si="109"/>
        <v>0</v>
      </c>
      <c r="HK31">
        <f t="shared" si="139"/>
        <v>0</v>
      </c>
      <c r="HL31">
        <f t="shared" si="110"/>
        <v>99999</v>
      </c>
      <c r="HM31">
        <f>SMALL(HL$7:HL$42,$A31)</f>
        <v>99999</v>
      </c>
      <c r="HN31">
        <f t="shared" si="111"/>
        <v>999</v>
      </c>
      <c r="HO31">
        <f t="shared" si="112"/>
        <v>99</v>
      </c>
      <c r="HQ31">
        <f t="shared" si="113"/>
        <v>0</v>
      </c>
      <c r="HS31">
        <f>IF('[1]Einstellung'!X64="",0,1)</f>
        <v>0</v>
      </c>
      <c r="HT31">
        <f t="shared" si="114"/>
        <v>0</v>
      </c>
      <c r="HU31">
        <f>LARGE(HT$7:HT$42,$A31)</f>
        <v>0</v>
      </c>
      <c r="HV31">
        <f t="shared" si="115"/>
        <v>0</v>
      </c>
      <c r="HW31">
        <f t="shared" si="116"/>
        <v>0</v>
      </c>
      <c r="HX31">
        <f t="shared" si="140"/>
        <v>0</v>
      </c>
      <c r="HY31">
        <f t="shared" si="117"/>
        <v>99999</v>
      </c>
      <c r="HZ31">
        <f>SMALL(HY$7:HY$42,$A31)</f>
        <v>99999</v>
      </c>
      <c r="IA31">
        <f t="shared" si="118"/>
        <v>999</v>
      </c>
      <c r="IB31">
        <f t="shared" si="119"/>
        <v>99</v>
      </c>
      <c r="ID31">
        <f t="shared" si="120"/>
        <v>0</v>
      </c>
      <c r="IF31">
        <f>IF('[1]Einstellung'!Y64="",0,1)</f>
        <v>0</v>
      </c>
      <c r="IG31">
        <f t="shared" si="121"/>
        <v>0</v>
      </c>
      <c r="IH31">
        <f>LARGE(IG$7:IG$42,$A31)</f>
        <v>0</v>
      </c>
      <c r="II31">
        <f t="shared" si="122"/>
        <v>0</v>
      </c>
      <c r="IJ31">
        <f t="shared" si="123"/>
        <v>0</v>
      </c>
      <c r="IK31">
        <f t="shared" si="141"/>
        <v>0</v>
      </c>
      <c r="IL31">
        <f t="shared" si="124"/>
        <v>99999</v>
      </c>
      <c r="IM31">
        <f>SMALL(IL$7:IL$42,$A31)</f>
        <v>99999</v>
      </c>
      <c r="IN31">
        <f t="shared" si="125"/>
        <v>999</v>
      </c>
      <c r="IO31">
        <f t="shared" si="126"/>
        <v>99</v>
      </c>
      <c r="IT31">
        <f>IF('[1]Wettkampf'!BK30&lt;&gt;"",VLOOKUP('[1]Wettkampf'!BK30,Athl01,11),"")</f>
      </c>
      <c r="IU31">
        <f>IF('[1]Wettkampf'!BK30&lt;&gt;"",VLOOKUP('[1]Wettkampf'!BK30,Athl01,10),"")</f>
      </c>
      <c r="IV31">
        <f t="shared" si="127"/>
      </c>
    </row>
    <row r="32" spans="1:249" ht="13.5" customHeight="1" thickTop="1">
      <c r="A32" s="78">
        <v>26</v>
      </c>
      <c r="B32" s="78" t="str">
        <f>IF('[1]Einstellung'!B65&lt;&gt;"",'[1]Einstellung'!B65,"")</f>
        <v>Klub_m</v>
      </c>
      <c r="C32" s="79" t="str">
        <f>'[1]Einstellung'!D65</f>
        <v>Wallner Nicolas</v>
      </c>
      <c r="D32" s="80" t="str">
        <f>'[1]Einstellung'!D65</f>
        <v>Wallner Nicolas</v>
      </c>
      <c r="E32" s="51" t="str">
        <f>'[1]Einstellung'!K65</f>
        <v>GIC</v>
      </c>
      <c r="F32" s="51">
        <f aca="true" t="shared" si="142" ref="F32:F42">IF($AT32&gt;0,IF(VLOOKUP($AT32,Zeilen_Druck,1)=$AT32,VLOOKUP($AT32,Zeilen_Druck,6),""),"")</f>
        <v>1993</v>
      </c>
      <c r="G32" s="78">
        <f aca="true" t="shared" si="143" ref="G32:G42">IF($AT32&gt;0,IF(VLOOKUP($AT32,Zeilen_Druck,1)=$AT32,VLOOKUP($AT32,Zeilen_Druck,7),""),"")</f>
        <v>4880</v>
      </c>
      <c r="H32" s="81">
        <f aca="true" t="shared" si="144" ref="H32:H42">IF($AT32&gt;0,IF(VLOOKUP($AT32,Zeilen_Druck,1)=$AT32,VLOOKUP($AT32,Zeilen_Druck,8),""),"")</f>
        <v>87</v>
      </c>
      <c r="I32" s="82">
        <f aca="true" t="shared" si="145" ref="I32:I42">IF($AT32&gt;0,IF(VLOOKUP($AT32,Zeilen_Druck,1)=$AT32,VLOOKUP($AT32,Zeilen_Druck,9),""),"")</f>
        <v>85</v>
      </c>
      <c r="J32" s="83">
        <f aca="true" t="shared" si="146" ref="J32:J42">IF($AT32&gt;0,IF(VLOOKUP($AT32,Zeilen_Druck,1)=$AT32,VLOOKUP($AT32,Zeilen_Druck,10),""),"")</f>
      </c>
      <c r="K32" s="84">
        <f aca="true" t="shared" si="147" ref="K32:K42">IF($AT32&gt;0,IF(VLOOKUP($AT32,Zeilen_Druck,1)=$AT32,VLOOKUP($AT32,Zeilen_Druck,11),""),"")</f>
        <v>90</v>
      </c>
      <c r="L32" s="83">
        <f aca="true" t="shared" si="148" ref="L32:L42">IF($AT32&gt;0,IF(VLOOKUP($AT32,Zeilen_Druck,1)=$AT32,VLOOKUP($AT32,Zeilen_Druck,12),""),"")</f>
      </c>
      <c r="M32" s="84">
        <f aca="true" t="shared" si="149" ref="M32:M42">IF($AT32&gt;0,IF(VLOOKUP($AT32,Zeilen_Druck,1)=$AT32,VLOOKUP($AT32,Zeilen_Druck,13),""),"")</f>
        <v>95</v>
      </c>
      <c r="N32" s="83">
        <f aca="true" t="shared" si="150" ref="N32:N42">IF($AT32&gt;0,IF(VLOOKUP($AT32,Zeilen_Druck,1)=$AT32,VLOOKUP($AT32,Zeilen_Druck,14),""),"")</f>
      </c>
      <c r="O32" s="85">
        <f aca="true" t="shared" si="151" ref="O32:O42">IF($AT32&gt;0,IF(VLOOKUP($AT32,Zeilen_Druck,1)=$AT32,VLOOKUP($AT32,Zeilen_Druck,15),""),"")</f>
        <v>95</v>
      </c>
      <c r="P32" s="86">
        <f aca="true" t="shared" si="152" ref="P32:P42">IF($AT32&gt;0,IF(VLOOKUP($AT32,Zeilen_Druck,1)=$AT32,VLOOKUP($AT32,Zeilen_Druck,16),""),"")</f>
      </c>
      <c r="Q32" s="82">
        <f aca="true" t="shared" si="153" ref="Q32:Q42">IF($AT32&gt;0,IF(VLOOKUP($AT32,Zeilen_Druck,1)=$AT32,VLOOKUP($AT32,Zeilen_Druck,17),""),"")</f>
        <v>110</v>
      </c>
      <c r="R32" s="83">
        <f aca="true" t="shared" si="154" ref="R32:R42">IF($AT32&gt;0,IF(VLOOKUP($AT32,Zeilen_Druck,1)=$AT32,VLOOKUP($AT32,Zeilen_Druck,18),""),"")</f>
      </c>
      <c r="S32" s="84">
        <f aca="true" t="shared" si="155" ref="S32:S42">IF($AT32&gt;0,IF(VLOOKUP($AT32,Zeilen_Druck,1)=$AT32,VLOOKUP($AT32,Zeilen_Druck,19),""),"")</f>
        <v>115</v>
      </c>
      <c r="T32" s="83">
        <f aca="true" t="shared" si="156" ref="T32:T42">IF($AT32&gt;0,IF(VLOOKUP($AT32,Zeilen_Druck,1)=$AT32,VLOOKUP($AT32,Zeilen_Druck,20),""),"")</f>
      </c>
      <c r="U32" s="84">
        <f aca="true" t="shared" si="157" ref="U32:U42">IF($AT32&gt;0,IF(VLOOKUP($AT32,Zeilen_Druck,1)=$AT32,VLOOKUP($AT32,Zeilen_Druck,21),""),"")</f>
        <v>120</v>
      </c>
      <c r="V32" s="83">
        <f aca="true" t="shared" si="158" ref="V32:V42">IF($AT32&gt;0,IF(VLOOKUP($AT32,Zeilen_Druck,1)=$AT32,VLOOKUP($AT32,Zeilen_Druck,22),""),"")</f>
      </c>
      <c r="W32" s="85">
        <f aca="true" t="shared" si="159" ref="W32:W42">IF($AT32&gt;0,IF(VLOOKUP($AT32,Zeilen_Druck,1)=$AT32,VLOOKUP($AT32,Zeilen_Druck,23),""),"")</f>
        <v>120</v>
      </c>
      <c r="X32" s="86">
        <f aca="true" t="shared" si="160" ref="X32:X42">IF($AT32&gt;0,IF(VLOOKUP($AT32,Zeilen_Druck,1)=$AT32,VLOOKUP($AT32,Zeilen_Druck,24),""),"")</f>
      </c>
      <c r="Y32" s="87">
        <f aca="true" t="shared" si="161" ref="Y32:Y42">IF($AT32&gt;0,IF(VLOOKUP($AT32,Zeilen_Druck,1)=$AT32,VLOOKUP($AT32,Zeilen_Druck,25),""),"")</f>
        <v>215</v>
      </c>
      <c r="Z32" s="88">
        <f aca="true" t="shared" si="162" ref="Z32:Z42">IF($AT32&gt;0,IF(VLOOKUP($AT32,Zeilen_Druck,1)=$AT32,VLOOKUP($AT32,Zeilen_Druck,26),""),"")</f>
        <v>254.04</v>
      </c>
      <c r="AA32" s="89">
        <f aca="true" t="shared" si="163" ref="AA32:AA42">IF($AT32&gt;0,IF(VLOOKUP($AT32,Zeilen_Druck,1)=$AT32,VLOOKUP($AT32,Zeilen_Druck,27),""),"")</f>
      </c>
      <c r="AB32" s="90">
        <f>IF('[1]Einstellung'!L65&lt;&gt;"",IF(ISERROR(VLOOKUP(A32,R_GRP_01,2,FALSE)),99,IF(VLOOKUP(A32,R_GRP_01,1,FALSE)=A32,VLOOKUP(A32,R_GRP_01,2,FALSE),99)),"")</f>
      </c>
      <c r="AC32" s="90">
        <f>IF('[1]Einstellung'!M65&lt;&gt;"",IF(ISERROR(VLOOKUP(A32,R_GRP_02,2)),99,IF(VLOOKUP(A32,R_GRP_02,1)=A32,VLOOKUP(A32,R_GRP_02,2),99)),"")</f>
      </c>
      <c r="AD32" s="90">
        <f>IF('[1]Einstellung'!N65&lt;&gt;"",IF(ISERROR(VLOOKUP(A32,R_GRP_03,2)),99,IF(VLOOKUP(A32,R_GRP_03,1)=A32,VLOOKUP(A32,R_GRP_03,2),99)),"")</f>
      </c>
      <c r="AE32" s="90">
        <f>IF('[1]Einstellung'!O65&lt;&gt;"",IF(ISERROR(VLOOKUP(A32,R_GRP_04,2)),99,IF(VLOOKUP(A32,R_GRP_04,1)=A32,VLOOKUP(A32,R_GRP_04,2),99)),"")</f>
      </c>
      <c r="AF32" s="90">
        <f>IF('[1]Einstellung'!P65&lt;&gt;"",IF(ISERROR(VLOOKUP(A32,R_GRP_05,2)),99,IF(VLOOKUP(A32,R_GRP_05,1)=A32,VLOOKUP(A32,R_GRP_05,2),99)),"")</f>
      </c>
      <c r="AG32" s="90">
        <f>IF('[1]Einstellung'!Q65&lt;&gt;"",IF(ISERROR(VLOOKUP(A32,R_GRP_06,2)),99,IF(VLOOKUP(A32,R_GRP_06,1)=A32,VLOOKUP(A32,R_GRP_06,2),99)),"")</f>
      </c>
      <c r="AH32" s="90">
        <f>IF('[1]Einstellung'!R65&lt;&gt;"",IF(ISERROR(VLOOKUP(A32,R_GRP_07,2)),99,IF(VLOOKUP(A32,R_GRP_07,1)=A32,VLOOKUP(A32,R_GRP_07,2),99)),"")</f>
      </c>
      <c r="AI32" s="90">
        <f>IF('[1]Einstellung'!S65&lt;&gt;"",IF(ISERROR(VLOOKUP(A32,R_GRP_08,2)),99,IF(VLOOKUP(A32,R_GRP_08,1)=A32,VLOOKUP(A32,R_GRP_08,2),99)),"")</f>
      </c>
      <c r="AJ32" s="90">
        <f>IF('[1]Einstellung'!T65&lt;&gt;"",IF(ISERROR(VLOOKUP(A32,R_GRP_09,2)),99,IF(VLOOKUP(A32,R_GRP_09,1)=A32,VLOOKUP(A32,R_GRP_09,2),99)),"")</f>
      </c>
      <c r="AK32" s="90">
        <f>IF('[1]Einstellung'!U65&lt;&gt;"",IF(ISERROR(VLOOKUP(A32,R_GRP_10,2)),99,IF(VLOOKUP(A32,R_GRP_10,1)=A32,VLOOKUP(A32,R_GRP_10,2),99)),"")</f>
      </c>
      <c r="AL32" s="90">
        <f>IF('[1]Einstellung'!V65&lt;&gt;"",IF(ISERROR(VLOOKUP(A32,R_GRP_11,2)),99,IF(VLOOKUP(A32,R_GRP_11,1)=A32,VLOOKUP(A32,R_GRP_11,2),99)),"")</f>
      </c>
      <c r="AM32" s="90">
        <f>IF('[1]Einstellung'!W65&lt;&gt;"",IF(ISERROR(VLOOKUP(A32,R_GRP_12,2)),99,IF(VLOOKUP(A32,R_GRP_12,1)=A32,VLOOKUP(A32,R_GRP_12,2),99)),"")</f>
      </c>
      <c r="AN32" s="90">
        <f>IF('[1]Einstellung'!X65&lt;&gt;"",IF(ISERROR(VLOOKUP(A32,R_GRP_13,2)),99,IF(VLOOKUP(A32,R_GRP_13,1)=A32,VLOOKUP(A32,R_GRP_13,2),99)),"")</f>
      </c>
      <c r="AO32" s="90">
        <f>IF('[1]Einstellung'!Y65&lt;&gt;"",IF(ISERROR(VLOOKUP(A32,R_GRP_14,2)),99,IF(VLOOKUP(A32,R_GRP_14,1)=A32,VLOOKUP(A32,R_GRP_14,2),99)),"")</f>
      </c>
      <c r="AP32" s="90">
        <f t="shared" si="2"/>
      </c>
      <c r="AQ32" s="90">
        <f t="shared" si="3"/>
      </c>
      <c r="AT32">
        <f>'[1]Einstellung'!Z65</f>
        <v>6</v>
      </c>
      <c r="AU32" s="46">
        <f>IF(C32&lt;&gt;"",YEAR('[1]Wiegeliste'!$D$4)-F32,0)</f>
        <v>23</v>
      </c>
      <c r="AV32">
        <f t="shared" si="4"/>
        <v>0</v>
      </c>
      <c r="BQ32">
        <f t="shared" si="19"/>
        <v>254.04</v>
      </c>
      <c r="BR32">
        <f t="shared" si="20"/>
        <v>22</v>
      </c>
      <c r="BS32">
        <f>IF('[1]Einstellung'!L65="",0,1)</f>
        <v>0</v>
      </c>
      <c r="BT32">
        <f t="shared" si="21"/>
        <v>0</v>
      </c>
      <c r="BU32">
        <f t="shared" si="22"/>
        <v>0</v>
      </c>
      <c r="BV32">
        <f t="shared" si="23"/>
        <v>0</v>
      </c>
      <c r="BW32">
        <f t="shared" si="24"/>
        <v>0</v>
      </c>
      <c r="BX32">
        <f t="shared" si="128"/>
        <v>0</v>
      </c>
      <c r="BY32">
        <f t="shared" si="25"/>
        <v>99999</v>
      </c>
      <c r="BZ32">
        <f t="shared" si="26"/>
        <v>99999</v>
      </c>
      <c r="CA32">
        <f t="shared" si="27"/>
        <v>999</v>
      </c>
      <c r="CB32">
        <f t="shared" si="28"/>
        <v>99</v>
      </c>
      <c r="CD32">
        <f t="shared" si="29"/>
        <v>254.04</v>
      </c>
      <c r="CF32">
        <f>IF('[1]Einstellung'!M65="",0,1)</f>
        <v>0</v>
      </c>
      <c r="CG32">
        <f t="shared" si="30"/>
        <v>0</v>
      </c>
      <c r="CH32">
        <f t="shared" si="31"/>
        <v>0</v>
      </c>
      <c r="CI32">
        <f t="shared" si="32"/>
        <v>0</v>
      </c>
      <c r="CJ32">
        <f t="shared" si="33"/>
        <v>0</v>
      </c>
      <c r="CK32">
        <f t="shared" si="129"/>
        <v>0</v>
      </c>
      <c r="CL32">
        <f t="shared" si="34"/>
        <v>99999</v>
      </c>
      <c r="CM32">
        <f t="shared" si="35"/>
        <v>99999</v>
      </c>
      <c r="CN32">
        <f t="shared" si="36"/>
        <v>999</v>
      </c>
      <c r="CO32">
        <f t="shared" si="37"/>
        <v>99</v>
      </c>
      <c r="CQ32">
        <f t="shared" si="38"/>
        <v>0</v>
      </c>
      <c r="CS32">
        <f>IF('[1]Einstellung'!N65="",0,1)</f>
        <v>0</v>
      </c>
      <c r="CT32">
        <f t="shared" si="39"/>
        <v>0</v>
      </c>
      <c r="CU32">
        <f t="shared" si="40"/>
        <v>0</v>
      </c>
      <c r="CV32">
        <f t="shared" si="41"/>
        <v>0</v>
      </c>
      <c r="CW32">
        <f t="shared" si="42"/>
        <v>0</v>
      </c>
      <c r="CX32">
        <f t="shared" si="130"/>
        <v>0</v>
      </c>
      <c r="CY32">
        <f t="shared" si="43"/>
        <v>99999</v>
      </c>
      <c r="CZ32">
        <f t="shared" si="44"/>
        <v>99999</v>
      </c>
      <c r="DA32">
        <f t="shared" si="45"/>
        <v>999</v>
      </c>
      <c r="DB32">
        <f t="shared" si="46"/>
        <v>99</v>
      </c>
      <c r="DD32">
        <f t="shared" si="47"/>
        <v>0</v>
      </c>
      <c r="DF32">
        <f>IF('[1]Einstellung'!O65="",0,1)</f>
        <v>0</v>
      </c>
      <c r="DG32">
        <f t="shared" si="48"/>
        <v>0</v>
      </c>
      <c r="DH32">
        <f t="shared" si="49"/>
        <v>0</v>
      </c>
      <c r="DI32">
        <f t="shared" si="50"/>
        <v>0</v>
      </c>
      <c r="DJ32">
        <f t="shared" si="51"/>
        <v>0</v>
      </c>
      <c r="DK32">
        <f t="shared" si="131"/>
        <v>0</v>
      </c>
      <c r="DL32">
        <f t="shared" si="52"/>
        <v>99999</v>
      </c>
      <c r="DM32">
        <f t="shared" si="53"/>
        <v>99999</v>
      </c>
      <c r="DN32">
        <f t="shared" si="54"/>
        <v>999</v>
      </c>
      <c r="DO32">
        <f t="shared" si="55"/>
        <v>99</v>
      </c>
      <c r="DQ32">
        <f t="shared" si="56"/>
        <v>0</v>
      </c>
      <c r="DS32">
        <f>IF('[1]Einstellung'!P65="",0,1)</f>
        <v>0</v>
      </c>
      <c r="DT32">
        <f t="shared" si="57"/>
        <v>0</v>
      </c>
      <c r="DU32">
        <f t="shared" si="58"/>
        <v>0</v>
      </c>
      <c r="DV32">
        <f t="shared" si="59"/>
        <v>0</v>
      </c>
      <c r="DW32">
        <f t="shared" si="60"/>
        <v>0</v>
      </c>
      <c r="DX32">
        <f t="shared" si="132"/>
        <v>0</v>
      </c>
      <c r="DY32">
        <f t="shared" si="61"/>
        <v>99999</v>
      </c>
      <c r="DZ32">
        <f>SMALL(DY$7:DY$42,$A32)</f>
        <v>99999</v>
      </c>
      <c r="EA32">
        <f t="shared" si="62"/>
        <v>999</v>
      </c>
      <c r="EB32">
        <f t="shared" si="63"/>
        <v>99</v>
      </c>
      <c r="ED32">
        <f t="shared" si="64"/>
        <v>0</v>
      </c>
      <c r="EF32">
        <f>IF('[1]Einstellung'!Q65="",0,1)</f>
        <v>0</v>
      </c>
      <c r="EG32">
        <f t="shared" si="65"/>
        <v>0</v>
      </c>
      <c r="EH32">
        <f>LARGE(EG$7:EG$42,$A32)</f>
        <v>0</v>
      </c>
      <c r="EI32">
        <f t="shared" si="66"/>
        <v>0</v>
      </c>
      <c r="EJ32">
        <f t="shared" si="67"/>
        <v>0</v>
      </c>
      <c r="EK32">
        <f t="shared" si="133"/>
        <v>0</v>
      </c>
      <c r="EL32">
        <f t="shared" si="68"/>
        <v>99999</v>
      </c>
      <c r="EM32">
        <f>SMALL(EL$7:EL$42,$A32)</f>
        <v>99999</v>
      </c>
      <c r="EN32">
        <f t="shared" si="69"/>
        <v>999</v>
      </c>
      <c r="EO32">
        <f t="shared" si="70"/>
        <v>99</v>
      </c>
      <c r="EQ32">
        <f t="shared" si="71"/>
        <v>0</v>
      </c>
      <c r="ES32">
        <f>IF('[1]Einstellung'!R65="",0,1)</f>
        <v>0</v>
      </c>
      <c r="ET32">
        <f t="shared" si="72"/>
        <v>0</v>
      </c>
      <c r="EU32">
        <f>LARGE(ET$7:ET$42,$A32)</f>
        <v>0</v>
      </c>
      <c r="EV32">
        <f t="shared" si="73"/>
        <v>0</v>
      </c>
      <c r="EW32">
        <f t="shared" si="74"/>
        <v>0</v>
      </c>
      <c r="EX32">
        <f t="shared" si="134"/>
        <v>0</v>
      </c>
      <c r="EY32">
        <f t="shared" si="75"/>
        <v>99999</v>
      </c>
      <c r="EZ32">
        <f>SMALL(EY$7:EY$42,$A32)</f>
        <v>99999</v>
      </c>
      <c r="FA32">
        <f t="shared" si="76"/>
        <v>999</v>
      </c>
      <c r="FB32">
        <f t="shared" si="77"/>
        <v>99</v>
      </c>
      <c r="FD32">
        <f t="shared" si="78"/>
        <v>0</v>
      </c>
      <c r="FF32">
        <f>IF('[1]Einstellung'!S65="",0,1)</f>
        <v>0</v>
      </c>
      <c r="FG32">
        <f t="shared" si="79"/>
        <v>0</v>
      </c>
      <c r="FH32">
        <f>LARGE(FG$7:FG$42,$A32)</f>
        <v>0</v>
      </c>
      <c r="FI32">
        <f t="shared" si="80"/>
        <v>0</v>
      </c>
      <c r="FJ32">
        <f t="shared" si="81"/>
        <v>0</v>
      </c>
      <c r="FK32">
        <f t="shared" si="135"/>
        <v>0</v>
      </c>
      <c r="FL32">
        <f t="shared" si="82"/>
        <v>99999</v>
      </c>
      <c r="FM32" s="14">
        <f>SMALL(FL$7:FL$42,$A32)</f>
        <v>99999</v>
      </c>
      <c r="FN32">
        <f t="shared" si="83"/>
        <v>999</v>
      </c>
      <c r="FO32">
        <f t="shared" si="84"/>
        <v>99</v>
      </c>
      <c r="FQ32">
        <f t="shared" si="85"/>
        <v>0</v>
      </c>
      <c r="FS32">
        <f>IF('[1]Einstellung'!T65="",0,1)</f>
        <v>0</v>
      </c>
      <c r="FT32">
        <f t="shared" si="86"/>
        <v>0</v>
      </c>
      <c r="FU32">
        <f>LARGE(FT$7:FT$42,$A32)</f>
        <v>0</v>
      </c>
      <c r="FV32">
        <f t="shared" si="87"/>
        <v>0</v>
      </c>
      <c r="FW32">
        <f t="shared" si="88"/>
        <v>0</v>
      </c>
      <c r="FX32">
        <f t="shared" si="136"/>
        <v>0</v>
      </c>
      <c r="FY32">
        <f t="shared" si="89"/>
        <v>99999</v>
      </c>
      <c r="FZ32">
        <f>SMALL(FY$7:FY$42,$A32)</f>
        <v>99999</v>
      </c>
      <c r="GA32">
        <f t="shared" si="90"/>
        <v>999</v>
      </c>
      <c r="GB32">
        <f t="shared" si="91"/>
        <v>99</v>
      </c>
      <c r="GD32">
        <f t="shared" si="92"/>
        <v>0</v>
      </c>
      <c r="GF32">
        <f>IF('[1]Einstellung'!U65="",0,1)</f>
        <v>0</v>
      </c>
      <c r="GG32">
        <f t="shared" si="93"/>
        <v>0</v>
      </c>
      <c r="GH32">
        <f>LARGE(GG$7:GG$42,$A32)</f>
        <v>0</v>
      </c>
      <c r="GI32">
        <f t="shared" si="94"/>
        <v>0</v>
      </c>
      <c r="GJ32">
        <f t="shared" si="95"/>
        <v>0</v>
      </c>
      <c r="GK32">
        <f t="shared" si="137"/>
        <v>0</v>
      </c>
      <c r="GL32">
        <f t="shared" si="96"/>
        <v>99999</v>
      </c>
      <c r="GM32">
        <f>SMALL(GL$7:GL$42,$A32)</f>
        <v>99999</v>
      </c>
      <c r="GN32">
        <f t="shared" si="97"/>
        <v>999</v>
      </c>
      <c r="GO32">
        <f t="shared" si="98"/>
        <v>99</v>
      </c>
      <c r="GQ32">
        <f t="shared" si="99"/>
        <v>0</v>
      </c>
      <c r="GS32">
        <f>IF('[1]Einstellung'!V65="",0,1)</f>
        <v>0</v>
      </c>
      <c r="GT32">
        <f t="shared" si="100"/>
        <v>0</v>
      </c>
      <c r="GU32">
        <f>LARGE(GT$7:GT$42,$A32)</f>
        <v>0</v>
      </c>
      <c r="GV32">
        <f t="shared" si="101"/>
        <v>0</v>
      </c>
      <c r="GW32">
        <f t="shared" si="102"/>
        <v>0</v>
      </c>
      <c r="GX32">
        <f t="shared" si="138"/>
        <v>0</v>
      </c>
      <c r="GY32">
        <f t="shared" si="103"/>
        <v>99999</v>
      </c>
      <c r="GZ32">
        <f>SMALL(GY$7:GY$42,$A32)</f>
        <v>99999</v>
      </c>
      <c r="HA32">
        <f t="shared" si="104"/>
        <v>999</v>
      </c>
      <c r="HB32">
        <f t="shared" si="105"/>
        <v>99</v>
      </c>
      <c r="HD32">
        <f t="shared" si="106"/>
        <v>0</v>
      </c>
      <c r="HF32">
        <f>IF('[1]Einstellung'!W65="",0,1)</f>
        <v>0</v>
      </c>
      <c r="HG32">
        <f t="shared" si="107"/>
        <v>0</v>
      </c>
      <c r="HH32">
        <f>LARGE(HG$7:HG$42,$A32)</f>
        <v>0</v>
      </c>
      <c r="HI32">
        <f t="shared" si="108"/>
        <v>0</v>
      </c>
      <c r="HJ32">
        <f t="shared" si="109"/>
        <v>0</v>
      </c>
      <c r="HK32">
        <f t="shared" si="139"/>
        <v>0</v>
      </c>
      <c r="HL32">
        <f t="shared" si="110"/>
        <v>99999</v>
      </c>
      <c r="HM32">
        <f>SMALL(HL$7:HL$42,$A32)</f>
        <v>99999</v>
      </c>
      <c r="HN32">
        <f t="shared" si="111"/>
        <v>999</v>
      </c>
      <c r="HO32">
        <f t="shared" si="112"/>
        <v>99</v>
      </c>
      <c r="HQ32">
        <f t="shared" si="113"/>
        <v>0</v>
      </c>
      <c r="HS32">
        <f>IF('[1]Einstellung'!X65="",0,1)</f>
        <v>0</v>
      </c>
      <c r="HT32">
        <f t="shared" si="114"/>
        <v>0</v>
      </c>
      <c r="HU32">
        <f>LARGE(HT$7:HT$42,$A32)</f>
        <v>0</v>
      </c>
      <c r="HV32">
        <f t="shared" si="115"/>
        <v>0</v>
      </c>
      <c r="HW32">
        <f t="shared" si="116"/>
        <v>0</v>
      </c>
      <c r="HX32">
        <f t="shared" si="140"/>
        <v>0</v>
      </c>
      <c r="HY32">
        <f t="shared" si="117"/>
        <v>99999</v>
      </c>
      <c r="HZ32">
        <f>SMALL(HY$7:HY$42,$A32)</f>
        <v>99999</v>
      </c>
      <c r="IA32">
        <f t="shared" si="118"/>
        <v>999</v>
      </c>
      <c r="IB32">
        <f t="shared" si="119"/>
        <v>99</v>
      </c>
      <c r="ID32">
        <f t="shared" si="120"/>
        <v>0</v>
      </c>
      <c r="IF32">
        <f>IF('[1]Einstellung'!Y65="",0,1)</f>
        <v>0</v>
      </c>
      <c r="IG32">
        <f t="shared" si="121"/>
        <v>0</v>
      </c>
      <c r="IH32">
        <f>LARGE(IG$7:IG$42,$A32)</f>
        <v>0</v>
      </c>
      <c r="II32">
        <f t="shared" si="122"/>
        <v>0</v>
      </c>
      <c r="IJ32">
        <f t="shared" si="123"/>
        <v>0</v>
      </c>
      <c r="IK32">
        <f t="shared" si="141"/>
        <v>0</v>
      </c>
      <c r="IL32">
        <f t="shared" si="124"/>
        <v>99999</v>
      </c>
      <c r="IM32">
        <f>SMALL(IL$7:IL$42,$A32)</f>
        <v>99999</v>
      </c>
      <c r="IN32">
        <f t="shared" si="125"/>
        <v>999</v>
      </c>
      <c r="IO32">
        <f t="shared" si="126"/>
        <v>99</v>
      </c>
    </row>
    <row r="33" spans="1:249" ht="13.5" customHeight="1">
      <c r="A33" s="47">
        <v>27</v>
      </c>
      <c r="B33" s="47">
        <f>IF('[1]Einstellung'!B66&lt;&gt;"",'[1]Einstellung'!B66,"")</f>
      </c>
      <c r="C33" s="63">
        <f>'[1]Einstellung'!D66</f>
      </c>
      <c r="D33" s="64">
        <f>'[1]Einstellung'!D66</f>
      </c>
      <c r="E33" s="50">
        <f>'[1]Einstellung'!K66</f>
      </c>
      <c r="F33" s="51">
        <f t="shared" si="142"/>
      </c>
      <c r="G33" s="47">
        <f t="shared" si="143"/>
      </c>
      <c r="H33" s="91">
        <f t="shared" si="144"/>
      </c>
      <c r="I33" s="92">
        <f t="shared" si="145"/>
      </c>
      <c r="J33" s="93">
        <f t="shared" si="146"/>
      </c>
      <c r="K33" s="94">
        <f t="shared" si="147"/>
      </c>
      <c r="L33" s="93">
        <f t="shared" si="148"/>
      </c>
      <c r="M33" s="94">
        <f t="shared" si="149"/>
      </c>
      <c r="N33" s="93">
        <f t="shared" si="150"/>
      </c>
      <c r="O33" s="95">
        <f t="shared" si="151"/>
      </c>
      <c r="P33" s="96">
        <f t="shared" si="152"/>
      </c>
      <c r="Q33" s="92">
        <f t="shared" si="153"/>
      </c>
      <c r="R33" s="93">
        <f t="shared" si="154"/>
      </c>
      <c r="S33" s="94">
        <f t="shared" si="155"/>
      </c>
      <c r="T33" s="93">
        <f t="shared" si="156"/>
      </c>
      <c r="U33" s="94">
        <f t="shared" si="157"/>
      </c>
      <c r="V33" s="93">
        <f t="shared" si="158"/>
      </c>
      <c r="W33" s="95">
        <f t="shared" si="159"/>
      </c>
      <c r="X33" s="96">
        <f t="shared" si="160"/>
      </c>
      <c r="Y33" s="97">
        <f t="shared" si="161"/>
      </c>
      <c r="Z33" s="98">
        <f t="shared" si="162"/>
      </c>
      <c r="AA33" s="99">
        <f t="shared" si="163"/>
      </c>
      <c r="AB33" s="61">
        <f>IF('[1]Einstellung'!L66&lt;&gt;"",IF(ISERROR(VLOOKUP(A33,R_GRP_01,2,FALSE)),99,IF(VLOOKUP(A33,R_GRP_01,1,FALSE)=A33,VLOOKUP(A33,R_GRP_01,2,FALSE),99)),"")</f>
      </c>
      <c r="AC33" s="61">
        <f>IF('[1]Einstellung'!M66&lt;&gt;"",IF(ISERROR(VLOOKUP(A33,R_GRP_02,2)),99,IF(VLOOKUP(A33,R_GRP_02,1)=A33,VLOOKUP(A33,R_GRP_02,2),99)),"")</f>
      </c>
      <c r="AD33" s="61">
        <f>IF('[1]Einstellung'!N66&lt;&gt;"",IF(ISERROR(VLOOKUP(A33,R_GRP_03,2)),99,IF(VLOOKUP(A33,R_GRP_03,1)=A33,VLOOKUP(A33,R_GRP_03,2),99)),"")</f>
      </c>
      <c r="AE33" s="61">
        <f>IF('[1]Einstellung'!O66&lt;&gt;"",IF(ISERROR(VLOOKUP(A33,R_GRP_04,2)),99,IF(VLOOKUP(A33,R_GRP_04,1)=A33,VLOOKUP(A33,R_GRP_04,2),99)),"")</f>
      </c>
      <c r="AF33" s="61">
        <f>IF('[1]Einstellung'!P66&lt;&gt;"",IF(ISERROR(VLOOKUP(A33,R_GRP_05,2)),99,IF(VLOOKUP(A33,R_GRP_05,1)=A33,VLOOKUP(A33,R_GRP_05,2),99)),"")</f>
      </c>
      <c r="AG33" s="61">
        <f>IF('[1]Einstellung'!Q66&lt;&gt;"",IF(ISERROR(VLOOKUP(A33,R_GRP_06,2)),99,IF(VLOOKUP(A33,R_GRP_06,1)=A33,VLOOKUP(A33,R_GRP_06,2),99)),"")</f>
      </c>
      <c r="AH33" s="61">
        <f>IF('[1]Einstellung'!R66&lt;&gt;"",IF(ISERROR(VLOOKUP(A33,R_GRP_07,2)),99,IF(VLOOKUP(A33,R_GRP_07,1)=A33,VLOOKUP(A33,R_GRP_07,2),99)),"")</f>
      </c>
      <c r="AI33" s="61">
        <f>IF('[1]Einstellung'!S66&lt;&gt;"",IF(ISERROR(VLOOKUP(A33,R_GRP_08,2)),99,IF(VLOOKUP(A33,R_GRP_08,1)=A33,VLOOKUP(A33,R_GRP_08,2),99)),"")</f>
      </c>
      <c r="AJ33" s="61">
        <f>IF('[1]Einstellung'!T66&lt;&gt;"",IF(ISERROR(VLOOKUP(A33,R_GRP_09,2)),99,IF(VLOOKUP(A33,R_GRP_09,1)=A33,VLOOKUP(A33,R_GRP_09,2),99)),"")</f>
      </c>
      <c r="AK33" s="61">
        <f>IF('[1]Einstellung'!U66&lt;&gt;"",IF(ISERROR(VLOOKUP(A33,R_GRP_10,2)),99,IF(VLOOKUP(A33,R_GRP_10,1)=A33,VLOOKUP(A33,R_GRP_10,2),99)),"")</f>
      </c>
      <c r="AL33" s="61">
        <f>IF('[1]Einstellung'!V66&lt;&gt;"",IF(ISERROR(VLOOKUP(A33,R_GRP_11,2)),99,IF(VLOOKUP(A33,R_GRP_11,1)=A33,VLOOKUP(A33,R_GRP_11,2),99)),"")</f>
      </c>
      <c r="AM33" s="61">
        <f>IF('[1]Einstellung'!W66&lt;&gt;"",IF(ISERROR(VLOOKUP(A33,R_GRP_12,2)),99,IF(VLOOKUP(A33,R_GRP_12,1)=A33,VLOOKUP(A33,R_GRP_12,2),99)),"")</f>
      </c>
      <c r="AN33" s="61">
        <f>IF('[1]Einstellung'!X66&lt;&gt;"",IF(ISERROR(VLOOKUP(A33,R_GRP_13,2)),99,IF(VLOOKUP(A33,R_GRP_13,1)=A33,VLOOKUP(A33,R_GRP_13,2),99)),"")</f>
      </c>
      <c r="AO33" s="61">
        <f>IF('[1]Einstellung'!Y66&lt;&gt;"",IF(ISERROR(VLOOKUP(A33,R_GRP_14,2)),99,IF(VLOOKUP(A33,R_GRP_14,1)=A33,VLOOKUP(A33,R_GRP_14,2),99)),"")</f>
      </c>
      <c r="AP33" s="100">
        <f t="shared" si="2"/>
      </c>
      <c r="AQ33" s="100">
        <f t="shared" si="3"/>
      </c>
      <c r="AT33">
        <f>'[1]Einstellung'!Z66</f>
        <v>0</v>
      </c>
      <c r="AU33" s="46">
        <f>IF(C33&lt;&gt;"",YEAR('[1]Wiegeliste'!$D$4)-F33,0)</f>
        <v>0</v>
      </c>
      <c r="AV33">
        <f t="shared" si="4"/>
        <v>0</v>
      </c>
      <c r="BQ33">
        <f t="shared" si="19"/>
      </c>
      <c r="BR33">
        <f t="shared" si="20"/>
        <v>0</v>
      </c>
      <c r="BS33">
        <f>IF('[1]Einstellung'!L66="",0,1)</f>
        <v>0</v>
      </c>
      <c r="BT33">
        <f t="shared" si="21"/>
        <v>0</v>
      </c>
      <c r="BU33">
        <f t="shared" si="22"/>
        <v>0</v>
      </c>
      <c r="BV33">
        <f t="shared" si="23"/>
        <v>0</v>
      </c>
      <c r="BW33">
        <f t="shared" si="24"/>
        <v>0</v>
      </c>
      <c r="BX33">
        <f t="shared" si="128"/>
        <v>0</v>
      </c>
      <c r="BY33">
        <f t="shared" si="25"/>
        <v>99999</v>
      </c>
      <c r="BZ33">
        <f t="shared" si="26"/>
        <v>99999</v>
      </c>
      <c r="CA33">
        <f t="shared" si="27"/>
        <v>999</v>
      </c>
      <c r="CB33">
        <f t="shared" si="28"/>
        <v>99</v>
      </c>
      <c r="CD33">
        <f t="shared" si="29"/>
      </c>
      <c r="CF33">
        <f>IF('[1]Einstellung'!M66="",0,1)</f>
        <v>0</v>
      </c>
      <c r="CG33">
        <f t="shared" si="30"/>
        <v>0</v>
      </c>
      <c r="CH33">
        <f t="shared" si="31"/>
        <v>0</v>
      </c>
      <c r="CI33">
        <f t="shared" si="32"/>
        <v>0</v>
      </c>
      <c r="CJ33">
        <f t="shared" si="33"/>
        <v>0</v>
      </c>
      <c r="CK33">
        <f t="shared" si="129"/>
        <v>0</v>
      </c>
      <c r="CL33">
        <f t="shared" si="34"/>
        <v>99999</v>
      </c>
      <c r="CM33">
        <f t="shared" si="35"/>
        <v>99999</v>
      </c>
      <c r="CN33">
        <f t="shared" si="36"/>
        <v>999</v>
      </c>
      <c r="CO33">
        <f t="shared" si="37"/>
        <v>99</v>
      </c>
      <c r="CQ33">
        <f t="shared" si="38"/>
        <v>0</v>
      </c>
      <c r="CS33">
        <f>IF('[1]Einstellung'!N66="",0,1)</f>
        <v>0</v>
      </c>
      <c r="CT33">
        <f t="shared" si="39"/>
        <v>0</v>
      </c>
      <c r="CU33">
        <f t="shared" si="40"/>
        <v>0</v>
      </c>
      <c r="CV33">
        <f t="shared" si="41"/>
        <v>0</v>
      </c>
      <c r="CW33">
        <f t="shared" si="42"/>
        <v>0</v>
      </c>
      <c r="CX33">
        <f t="shared" si="130"/>
        <v>0</v>
      </c>
      <c r="CY33">
        <f t="shared" si="43"/>
        <v>99999</v>
      </c>
      <c r="CZ33">
        <f t="shared" si="44"/>
        <v>99999</v>
      </c>
      <c r="DA33">
        <f t="shared" si="45"/>
        <v>999</v>
      </c>
      <c r="DB33">
        <f t="shared" si="46"/>
        <v>99</v>
      </c>
      <c r="DD33">
        <f t="shared" si="47"/>
        <v>0</v>
      </c>
      <c r="DF33">
        <f>IF('[1]Einstellung'!O66="",0,1)</f>
        <v>0</v>
      </c>
      <c r="DG33">
        <f t="shared" si="48"/>
        <v>0</v>
      </c>
      <c r="DH33">
        <f t="shared" si="49"/>
        <v>0</v>
      </c>
      <c r="DI33">
        <f t="shared" si="50"/>
        <v>0</v>
      </c>
      <c r="DJ33">
        <f t="shared" si="51"/>
        <v>0</v>
      </c>
      <c r="DK33">
        <f t="shared" si="131"/>
        <v>0</v>
      </c>
      <c r="DL33">
        <f t="shared" si="52"/>
        <v>99999</v>
      </c>
      <c r="DM33">
        <f t="shared" si="53"/>
        <v>99999</v>
      </c>
      <c r="DN33">
        <f t="shared" si="54"/>
        <v>999</v>
      </c>
      <c r="DO33">
        <f t="shared" si="55"/>
        <v>99</v>
      </c>
      <c r="DQ33">
        <f t="shared" si="56"/>
        <v>0</v>
      </c>
      <c r="DS33">
        <f>IF('[1]Einstellung'!P66="",0,1)</f>
        <v>0</v>
      </c>
      <c r="DT33">
        <f t="shared" si="57"/>
        <v>0</v>
      </c>
      <c r="DU33">
        <f t="shared" si="58"/>
        <v>0</v>
      </c>
      <c r="DV33">
        <f t="shared" si="59"/>
        <v>0</v>
      </c>
      <c r="DW33">
        <f t="shared" si="60"/>
        <v>0</v>
      </c>
      <c r="DX33">
        <f t="shared" si="132"/>
        <v>0</v>
      </c>
      <c r="DY33">
        <f t="shared" si="61"/>
        <v>99999</v>
      </c>
      <c r="DZ33">
        <f>SMALL(DY$7:DY$42,$A33)</f>
        <v>99999</v>
      </c>
      <c r="EA33">
        <f t="shared" si="62"/>
        <v>999</v>
      </c>
      <c r="EB33">
        <f t="shared" si="63"/>
        <v>99</v>
      </c>
      <c r="ED33">
        <f t="shared" si="64"/>
        <v>0</v>
      </c>
      <c r="EF33">
        <f>IF('[1]Einstellung'!Q66="",0,1)</f>
        <v>0</v>
      </c>
      <c r="EG33">
        <f t="shared" si="65"/>
        <v>0</v>
      </c>
      <c r="EH33">
        <f>LARGE(EG$7:EG$42,$A33)</f>
        <v>0</v>
      </c>
      <c r="EI33">
        <f t="shared" si="66"/>
        <v>0</v>
      </c>
      <c r="EJ33">
        <f t="shared" si="67"/>
        <v>0</v>
      </c>
      <c r="EK33">
        <f t="shared" si="133"/>
        <v>0</v>
      </c>
      <c r="EL33">
        <f t="shared" si="68"/>
        <v>99999</v>
      </c>
      <c r="EM33">
        <f>SMALL(EL$7:EL$42,$A33)</f>
        <v>99999</v>
      </c>
      <c r="EN33">
        <f t="shared" si="69"/>
        <v>999</v>
      </c>
      <c r="EO33">
        <f t="shared" si="70"/>
        <v>99</v>
      </c>
      <c r="EQ33">
        <f t="shared" si="71"/>
        <v>0</v>
      </c>
      <c r="ES33">
        <f>IF('[1]Einstellung'!R66="",0,1)</f>
        <v>0</v>
      </c>
      <c r="ET33">
        <f t="shared" si="72"/>
        <v>0</v>
      </c>
      <c r="EU33">
        <f>LARGE(ET$7:ET$42,$A33)</f>
        <v>0</v>
      </c>
      <c r="EV33">
        <f t="shared" si="73"/>
        <v>0</v>
      </c>
      <c r="EW33">
        <f t="shared" si="74"/>
        <v>0</v>
      </c>
      <c r="EX33">
        <f t="shared" si="134"/>
        <v>0</v>
      </c>
      <c r="EY33">
        <f t="shared" si="75"/>
        <v>99999</v>
      </c>
      <c r="EZ33">
        <f>SMALL(EY$7:EY$42,$A33)</f>
        <v>99999</v>
      </c>
      <c r="FA33">
        <f t="shared" si="76"/>
        <v>999</v>
      </c>
      <c r="FB33">
        <f t="shared" si="77"/>
        <v>99</v>
      </c>
      <c r="FD33">
        <f t="shared" si="78"/>
        <v>0</v>
      </c>
      <c r="FF33">
        <f>IF('[1]Einstellung'!S66="",0,1)</f>
        <v>0</v>
      </c>
      <c r="FG33">
        <f t="shared" si="79"/>
        <v>0</v>
      </c>
      <c r="FH33">
        <f>LARGE(FG$7:FG$42,$A33)</f>
        <v>0</v>
      </c>
      <c r="FI33">
        <f t="shared" si="80"/>
        <v>0</v>
      </c>
      <c r="FJ33">
        <f t="shared" si="81"/>
        <v>0</v>
      </c>
      <c r="FK33">
        <f t="shared" si="135"/>
        <v>0</v>
      </c>
      <c r="FL33">
        <f t="shared" si="82"/>
        <v>99999</v>
      </c>
      <c r="FM33" s="14">
        <f>SMALL(FL$7:FL$42,$A33)</f>
        <v>99999</v>
      </c>
      <c r="FN33">
        <f t="shared" si="83"/>
        <v>999</v>
      </c>
      <c r="FO33">
        <f t="shared" si="84"/>
        <v>99</v>
      </c>
      <c r="FQ33">
        <f t="shared" si="85"/>
        <v>0</v>
      </c>
      <c r="FS33">
        <f>IF('[1]Einstellung'!T66="",0,1)</f>
        <v>0</v>
      </c>
      <c r="FT33">
        <f t="shared" si="86"/>
        <v>0</v>
      </c>
      <c r="FU33">
        <f>LARGE(FT$7:FT$42,$A33)</f>
        <v>0</v>
      </c>
      <c r="FV33">
        <f t="shared" si="87"/>
        <v>0</v>
      </c>
      <c r="FW33">
        <f t="shared" si="88"/>
        <v>0</v>
      </c>
      <c r="FX33">
        <f t="shared" si="136"/>
        <v>0</v>
      </c>
      <c r="FY33">
        <f t="shared" si="89"/>
        <v>99999</v>
      </c>
      <c r="FZ33">
        <f>SMALL(FY$7:FY$42,$A33)</f>
        <v>99999</v>
      </c>
      <c r="GA33">
        <f t="shared" si="90"/>
        <v>999</v>
      </c>
      <c r="GB33">
        <f t="shared" si="91"/>
        <v>99</v>
      </c>
      <c r="GD33">
        <f t="shared" si="92"/>
        <v>0</v>
      </c>
      <c r="GF33">
        <f>IF('[1]Einstellung'!U66="",0,1)</f>
        <v>0</v>
      </c>
      <c r="GG33">
        <f t="shared" si="93"/>
        <v>0</v>
      </c>
      <c r="GH33">
        <f>LARGE(GG$7:GG$42,$A33)</f>
        <v>0</v>
      </c>
      <c r="GI33">
        <f t="shared" si="94"/>
        <v>0</v>
      </c>
      <c r="GJ33">
        <f t="shared" si="95"/>
        <v>0</v>
      </c>
      <c r="GK33">
        <f t="shared" si="137"/>
        <v>0</v>
      </c>
      <c r="GL33">
        <f t="shared" si="96"/>
        <v>99999</v>
      </c>
      <c r="GM33">
        <f>SMALL(GL$7:GL$42,$A33)</f>
        <v>99999</v>
      </c>
      <c r="GN33">
        <f t="shared" si="97"/>
        <v>999</v>
      </c>
      <c r="GO33">
        <f t="shared" si="98"/>
        <v>99</v>
      </c>
      <c r="GQ33">
        <f t="shared" si="99"/>
        <v>0</v>
      </c>
      <c r="GS33">
        <f>IF('[1]Einstellung'!V66="",0,1)</f>
        <v>0</v>
      </c>
      <c r="GT33">
        <f t="shared" si="100"/>
        <v>0</v>
      </c>
      <c r="GU33">
        <f>LARGE(GT$7:GT$42,$A33)</f>
        <v>0</v>
      </c>
      <c r="GV33">
        <f t="shared" si="101"/>
        <v>0</v>
      </c>
      <c r="GW33">
        <f t="shared" si="102"/>
        <v>0</v>
      </c>
      <c r="GX33">
        <f t="shared" si="138"/>
        <v>0</v>
      </c>
      <c r="GY33">
        <f t="shared" si="103"/>
        <v>99999</v>
      </c>
      <c r="GZ33">
        <f>SMALL(GY$7:GY$42,$A33)</f>
        <v>99999</v>
      </c>
      <c r="HA33">
        <f t="shared" si="104"/>
        <v>999</v>
      </c>
      <c r="HB33">
        <f t="shared" si="105"/>
        <v>99</v>
      </c>
      <c r="HD33">
        <f t="shared" si="106"/>
        <v>0</v>
      </c>
      <c r="HF33">
        <f>IF('[1]Einstellung'!W66="",0,1)</f>
        <v>0</v>
      </c>
      <c r="HG33">
        <f t="shared" si="107"/>
        <v>0</v>
      </c>
      <c r="HH33">
        <f>LARGE(HG$7:HG$42,$A33)</f>
        <v>0</v>
      </c>
      <c r="HI33">
        <f t="shared" si="108"/>
        <v>0</v>
      </c>
      <c r="HJ33">
        <f t="shared" si="109"/>
        <v>0</v>
      </c>
      <c r="HK33">
        <f t="shared" si="139"/>
        <v>0</v>
      </c>
      <c r="HL33">
        <f t="shared" si="110"/>
        <v>99999</v>
      </c>
      <c r="HM33">
        <f>SMALL(HL$7:HL$42,$A33)</f>
        <v>99999</v>
      </c>
      <c r="HN33">
        <f t="shared" si="111"/>
        <v>999</v>
      </c>
      <c r="HO33">
        <f t="shared" si="112"/>
        <v>99</v>
      </c>
      <c r="HQ33">
        <f t="shared" si="113"/>
        <v>0</v>
      </c>
      <c r="HS33">
        <f>IF('[1]Einstellung'!X66="",0,1)</f>
        <v>0</v>
      </c>
      <c r="HT33">
        <f t="shared" si="114"/>
        <v>0</v>
      </c>
      <c r="HU33">
        <f>LARGE(HT$7:HT$42,$A33)</f>
        <v>0</v>
      </c>
      <c r="HV33">
        <f t="shared" si="115"/>
        <v>0</v>
      </c>
      <c r="HW33">
        <f t="shared" si="116"/>
        <v>0</v>
      </c>
      <c r="HX33">
        <f t="shared" si="140"/>
        <v>0</v>
      </c>
      <c r="HY33">
        <f t="shared" si="117"/>
        <v>99999</v>
      </c>
      <c r="HZ33">
        <f>SMALL(HY$7:HY$42,$A33)</f>
        <v>99999</v>
      </c>
      <c r="IA33">
        <f t="shared" si="118"/>
        <v>999</v>
      </c>
      <c r="IB33">
        <f t="shared" si="119"/>
        <v>99</v>
      </c>
      <c r="ID33">
        <f t="shared" si="120"/>
        <v>0</v>
      </c>
      <c r="IF33">
        <f>IF('[1]Einstellung'!Y66="",0,1)</f>
        <v>0</v>
      </c>
      <c r="IG33">
        <f t="shared" si="121"/>
        <v>0</v>
      </c>
      <c r="IH33">
        <f>LARGE(IG$7:IG$42,$A33)</f>
        <v>0</v>
      </c>
      <c r="II33">
        <f t="shared" si="122"/>
        <v>0</v>
      </c>
      <c r="IJ33">
        <f t="shared" si="123"/>
        <v>0</v>
      </c>
      <c r="IK33">
        <f t="shared" si="141"/>
        <v>0</v>
      </c>
      <c r="IL33">
        <f t="shared" si="124"/>
        <v>99999</v>
      </c>
      <c r="IM33">
        <f>SMALL(IL$7:IL$42,$A33)</f>
        <v>99999</v>
      </c>
      <c r="IN33">
        <f t="shared" si="125"/>
        <v>999</v>
      </c>
      <c r="IO33">
        <f t="shared" si="126"/>
        <v>99</v>
      </c>
    </row>
    <row r="34" spans="1:249" ht="13.5" customHeight="1">
      <c r="A34" s="47">
        <v>28</v>
      </c>
      <c r="B34" s="47" t="str">
        <f>IF('[1]Einstellung'!B67&lt;&gt;"",'[1]Einstellung'!B67,"")</f>
        <v>MeidM_m</v>
      </c>
      <c r="C34" s="63" t="str">
        <f>'[1]Einstellung'!D67</f>
        <v>Bauer Philipp-Leon</v>
      </c>
      <c r="D34" s="64" t="str">
        <f>'[1]Einstellung'!D67</f>
        <v>Bauer Philipp-Leon</v>
      </c>
      <c r="E34" s="50" t="str">
        <f>'[1]Einstellung'!K67</f>
        <v>GIC</v>
      </c>
      <c r="F34" s="51">
        <f t="shared" si="142"/>
        <v>1989</v>
      </c>
      <c r="G34" s="47">
        <f t="shared" si="143"/>
        <v>4714</v>
      </c>
      <c r="H34" s="91">
        <f t="shared" si="144"/>
        <v>107.2</v>
      </c>
      <c r="I34" s="92">
        <f t="shared" si="145"/>
        <v>100</v>
      </c>
      <c r="J34" s="93">
        <f t="shared" si="146"/>
      </c>
      <c r="K34" s="94">
        <f t="shared" si="147"/>
        <v>106</v>
      </c>
      <c r="L34" s="93">
        <f t="shared" si="148"/>
      </c>
      <c r="M34" s="94">
        <f t="shared" si="149"/>
        <v>110</v>
      </c>
      <c r="N34" s="93">
        <f t="shared" si="150"/>
      </c>
      <c r="O34" s="95">
        <f t="shared" si="151"/>
        <v>110</v>
      </c>
      <c r="P34" s="96">
        <f t="shared" si="152"/>
      </c>
      <c r="Q34" s="92">
        <f t="shared" si="153"/>
        <v>130</v>
      </c>
      <c r="R34" s="93">
        <f t="shared" si="154"/>
      </c>
      <c r="S34" s="94">
        <f t="shared" si="155"/>
        <v>135</v>
      </c>
      <c r="T34" s="93">
        <f t="shared" si="156"/>
      </c>
      <c r="U34" s="94">
        <f t="shared" si="157"/>
        <v>140</v>
      </c>
      <c r="V34" s="93" t="str">
        <f t="shared" si="158"/>
        <v>x</v>
      </c>
      <c r="W34" s="95">
        <f t="shared" si="159"/>
        <v>135</v>
      </c>
      <c r="X34" s="96">
        <f t="shared" si="160"/>
      </c>
      <c r="Y34" s="97">
        <f t="shared" si="161"/>
        <v>245</v>
      </c>
      <c r="Z34" s="98">
        <f t="shared" si="162"/>
        <v>265.85</v>
      </c>
      <c r="AA34" s="99">
        <f t="shared" si="163"/>
      </c>
      <c r="AB34" s="61">
        <f>IF('[1]Einstellung'!L67&lt;&gt;"",IF(ISERROR(VLOOKUP(A34,R_GRP_01,2,FALSE)),99,IF(VLOOKUP(A34,R_GRP_01,1,FALSE)=A34,VLOOKUP(A34,R_GRP_01,2,FALSE),99)),"")</f>
      </c>
      <c r="AC34" s="61">
        <f>IF('[1]Einstellung'!M67&lt;&gt;"",IF(ISERROR(VLOOKUP(A34,R_GRP_02,2)),99,IF(VLOOKUP(A34,R_GRP_02,1)=A34,VLOOKUP(A34,R_GRP_02,2),99)),"")</f>
        <v>1</v>
      </c>
      <c r="AD34" s="61">
        <f>IF('[1]Einstellung'!N67&lt;&gt;"",IF(ISERROR(VLOOKUP(A34,R_GRP_03,2)),99,IF(VLOOKUP(A34,R_GRP_03,1)=A34,VLOOKUP(A34,R_GRP_03,2),99)),"")</f>
      </c>
      <c r="AE34" s="61">
        <f>IF('[1]Einstellung'!O67&lt;&gt;"",IF(ISERROR(VLOOKUP(A34,R_GRP_04,2)),99,IF(VLOOKUP(A34,R_GRP_04,1)=A34,VLOOKUP(A34,R_GRP_04,2),99)),"")</f>
      </c>
      <c r="AF34" s="61">
        <f>IF('[1]Einstellung'!P67&lt;&gt;"",IF(ISERROR(VLOOKUP(A34,R_GRP_05,2)),99,IF(VLOOKUP(A34,R_GRP_05,1)=A34,VLOOKUP(A34,R_GRP_05,2),99)),"")</f>
      </c>
      <c r="AG34" s="61">
        <f>IF('[1]Einstellung'!Q67&lt;&gt;"",IF(ISERROR(VLOOKUP(A34,R_GRP_06,2)),99,IF(VLOOKUP(A34,R_GRP_06,1)=A34,VLOOKUP(A34,R_GRP_06,2),99)),"")</f>
      </c>
      <c r="AH34" s="61">
        <f>IF('[1]Einstellung'!R67&lt;&gt;"",IF(ISERROR(VLOOKUP(A34,R_GRP_07,2)),99,IF(VLOOKUP(A34,R_GRP_07,1)=A34,VLOOKUP(A34,R_GRP_07,2),99)),"")</f>
      </c>
      <c r="AI34" s="61">
        <f>IF('[1]Einstellung'!S67&lt;&gt;"",IF(ISERROR(VLOOKUP(A34,R_GRP_08,2)),99,IF(VLOOKUP(A34,R_GRP_08,1)=A34,VLOOKUP(A34,R_GRP_08,2),99)),"")</f>
      </c>
      <c r="AJ34" s="61">
        <f>IF('[1]Einstellung'!T67&lt;&gt;"",IF(ISERROR(VLOOKUP(A34,R_GRP_09,2)),99,IF(VLOOKUP(A34,R_GRP_09,1)=A34,VLOOKUP(A34,R_GRP_09,2),99)),"")</f>
      </c>
      <c r="AK34" s="61">
        <f>IF('[1]Einstellung'!U67&lt;&gt;"",IF(ISERROR(VLOOKUP(A34,R_GRP_10,2)),99,IF(VLOOKUP(A34,R_GRP_10,1)=A34,VLOOKUP(A34,R_GRP_10,2),99)),"")</f>
      </c>
      <c r="AL34" s="61">
        <f>IF('[1]Einstellung'!V67&lt;&gt;"",IF(ISERROR(VLOOKUP(A34,R_GRP_11,2)),99,IF(VLOOKUP(A34,R_GRP_11,1)=A34,VLOOKUP(A34,R_GRP_11,2),99)),"")</f>
      </c>
      <c r="AM34" s="61">
        <f>IF('[1]Einstellung'!W67&lt;&gt;"",IF(ISERROR(VLOOKUP(A34,R_GRP_12,2)),99,IF(VLOOKUP(A34,R_GRP_12,1)=A34,VLOOKUP(A34,R_GRP_12,2),99)),"")</f>
      </c>
      <c r="AN34" s="61">
        <f>IF('[1]Einstellung'!X67&lt;&gt;"",IF(ISERROR(VLOOKUP(A34,R_GRP_13,2)),99,IF(VLOOKUP(A34,R_GRP_13,1)=A34,VLOOKUP(A34,R_GRP_13,2),99)),"")</f>
      </c>
      <c r="AO34" s="61">
        <f>IF('[1]Einstellung'!Y67&lt;&gt;"",IF(ISERROR(VLOOKUP(A34,R_GRP_14,2)),99,IF(VLOOKUP(A34,R_GRP_14,1)=A34,VLOOKUP(A34,R_GRP_14,2),99)),"")</f>
      </c>
      <c r="AP34" s="100">
        <f t="shared" si="2"/>
      </c>
      <c r="AQ34" s="100">
        <f t="shared" si="3"/>
      </c>
      <c r="AT34">
        <f>'[1]Einstellung'!Z67</f>
        <v>2</v>
      </c>
      <c r="AU34" s="46">
        <f>IF(C34&lt;&gt;"",YEAR('[1]Wiegeliste'!$D$4)-F34,0)</f>
        <v>27</v>
      </c>
      <c r="AV34">
        <f t="shared" si="4"/>
        <v>0</v>
      </c>
      <c r="BQ34">
        <f t="shared" si="19"/>
        <v>265.85</v>
      </c>
      <c r="BR34">
        <f t="shared" si="20"/>
        <v>24</v>
      </c>
      <c r="BS34">
        <f>IF('[1]Einstellung'!L67="",0,1)</f>
        <v>0</v>
      </c>
      <c r="BT34">
        <f t="shared" si="21"/>
        <v>0</v>
      </c>
      <c r="BU34">
        <f t="shared" si="22"/>
        <v>0</v>
      </c>
      <c r="BV34">
        <f t="shared" si="23"/>
        <v>0</v>
      </c>
      <c r="BW34">
        <f t="shared" si="24"/>
        <v>0</v>
      </c>
      <c r="BX34">
        <f t="shared" si="128"/>
        <v>0</v>
      </c>
      <c r="BY34">
        <f t="shared" si="25"/>
        <v>99999</v>
      </c>
      <c r="BZ34">
        <f t="shared" si="26"/>
        <v>99999</v>
      </c>
      <c r="CA34">
        <f t="shared" si="27"/>
        <v>999</v>
      </c>
      <c r="CB34">
        <f t="shared" si="28"/>
        <v>99</v>
      </c>
      <c r="CD34">
        <f t="shared" si="29"/>
        <v>265.85</v>
      </c>
      <c r="CF34">
        <f>IF('[1]Einstellung'!M67="",0,1)</f>
        <v>1</v>
      </c>
      <c r="CG34">
        <f t="shared" si="30"/>
        <v>24265858927928</v>
      </c>
      <c r="CH34">
        <f t="shared" si="31"/>
        <v>0</v>
      </c>
      <c r="CI34">
        <f t="shared" si="32"/>
        <v>0</v>
      </c>
      <c r="CJ34">
        <f t="shared" si="33"/>
        <v>0</v>
      </c>
      <c r="CK34">
        <f t="shared" si="129"/>
        <v>0</v>
      </c>
      <c r="CL34">
        <f t="shared" si="34"/>
        <v>99999</v>
      </c>
      <c r="CM34">
        <f t="shared" si="35"/>
        <v>99999</v>
      </c>
      <c r="CN34">
        <f t="shared" si="36"/>
        <v>999</v>
      </c>
      <c r="CO34">
        <f t="shared" si="37"/>
        <v>99</v>
      </c>
      <c r="CQ34">
        <f t="shared" si="38"/>
        <v>0</v>
      </c>
      <c r="CS34">
        <f>IF('[1]Einstellung'!N67="",0,1)</f>
        <v>0</v>
      </c>
      <c r="CT34">
        <f t="shared" si="39"/>
        <v>0</v>
      </c>
      <c r="CU34">
        <f t="shared" si="40"/>
        <v>0</v>
      </c>
      <c r="CV34">
        <f t="shared" si="41"/>
        <v>0</v>
      </c>
      <c r="CW34">
        <f t="shared" si="42"/>
        <v>0</v>
      </c>
      <c r="CX34">
        <f t="shared" si="130"/>
        <v>0</v>
      </c>
      <c r="CY34">
        <f t="shared" si="43"/>
        <v>99999</v>
      </c>
      <c r="CZ34">
        <f t="shared" si="44"/>
        <v>99999</v>
      </c>
      <c r="DA34">
        <f t="shared" si="45"/>
        <v>999</v>
      </c>
      <c r="DB34">
        <f t="shared" si="46"/>
        <v>99</v>
      </c>
      <c r="DD34">
        <f t="shared" si="47"/>
        <v>0</v>
      </c>
      <c r="DF34">
        <f>IF('[1]Einstellung'!O67="",0,1)</f>
        <v>0</v>
      </c>
      <c r="DG34">
        <f t="shared" si="48"/>
        <v>0</v>
      </c>
      <c r="DH34">
        <f t="shared" si="49"/>
        <v>0</v>
      </c>
      <c r="DI34">
        <f t="shared" si="50"/>
        <v>0</v>
      </c>
      <c r="DJ34">
        <f t="shared" si="51"/>
        <v>0</v>
      </c>
      <c r="DK34">
        <f t="shared" si="131"/>
        <v>0</v>
      </c>
      <c r="DL34">
        <f t="shared" si="52"/>
        <v>99999</v>
      </c>
      <c r="DM34">
        <f t="shared" si="53"/>
        <v>99999</v>
      </c>
      <c r="DN34">
        <f t="shared" si="54"/>
        <v>999</v>
      </c>
      <c r="DO34">
        <f t="shared" si="55"/>
        <v>99</v>
      </c>
      <c r="DQ34">
        <f t="shared" si="56"/>
        <v>0</v>
      </c>
      <c r="DS34">
        <f>IF('[1]Einstellung'!P67="",0,1)</f>
        <v>0</v>
      </c>
      <c r="DT34">
        <f t="shared" si="57"/>
        <v>0</v>
      </c>
      <c r="DU34">
        <f t="shared" si="58"/>
        <v>0</v>
      </c>
      <c r="DV34">
        <f t="shared" si="59"/>
        <v>0</v>
      </c>
      <c r="DW34">
        <f t="shared" si="60"/>
        <v>0</v>
      </c>
      <c r="DX34">
        <f t="shared" si="132"/>
        <v>0</v>
      </c>
      <c r="DY34">
        <f t="shared" si="61"/>
        <v>99999</v>
      </c>
      <c r="DZ34">
        <f>SMALL(DY$7:DY$42,$A34)</f>
        <v>99999</v>
      </c>
      <c r="EA34">
        <f t="shared" si="62"/>
        <v>999</v>
      </c>
      <c r="EB34">
        <f t="shared" si="63"/>
        <v>99</v>
      </c>
      <c r="ED34">
        <f t="shared" si="64"/>
        <v>0</v>
      </c>
      <c r="EF34">
        <f>IF('[1]Einstellung'!Q67="",0,1)</f>
        <v>0</v>
      </c>
      <c r="EG34">
        <f t="shared" si="65"/>
        <v>0</v>
      </c>
      <c r="EH34">
        <f>LARGE(EG$7:EG$42,$A34)</f>
        <v>0</v>
      </c>
      <c r="EI34">
        <f t="shared" si="66"/>
        <v>0</v>
      </c>
      <c r="EJ34">
        <f t="shared" si="67"/>
        <v>0</v>
      </c>
      <c r="EK34">
        <f t="shared" si="133"/>
        <v>0</v>
      </c>
      <c r="EL34">
        <f t="shared" si="68"/>
        <v>99999</v>
      </c>
      <c r="EM34">
        <f>SMALL(EL$7:EL$42,$A34)</f>
        <v>99999</v>
      </c>
      <c r="EN34">
        <f t="shared" si="69"/>
        <v>999</v>
      </c>
      <c r="EO34">
        <f t="shared" si="70"/>
        <v>99</v>
      </c>
      <c r="EQ34">
        <f t="shared" si="71"/>
        <v>0</v>
      </c>
      <c r="ES34">
        <f>IF('[1]Einstellung'!R67="",0,1)</f>
        <v>0</v>
      </c>
      <c r="ET34">
        <f t="shared" si="72"/>
        <v>0</v>
      </c>
      <c r="EU34">
        <f>LARGE(ET$7:ET$42,$A34)</f>
        <v>0</v>
      </c>
      <c r="EV34">
        <f t="shared" si="73"/>
        <v>0</v>
      </c>
      <c r="EW34">
        <f t="shared" si="74"/>
        <v>0</v>
      </c>
      <c r="EX34">
        <f t="shared" si="134"/>
        <v>0</v>
      </c>
      <c r="EY34">
        <f t="shared" si="75"/>
        <v>99999</v>
      </c>
      <c r="EZ34">
        <f>SMALL(EY$7:EY$42,$A34)</f>
        <v>99999</v>
      </c>
      <c r="FA34">
        <f t="shared" si="76"/>
        <v>999</v>
      </c>
      <c r="FB34">
        <f t="shared" si="77"/>
        <v>99</v>
      </c>
      <c r="FD34">
        <f t="shared" si="78"/>
        <v>0</v>
      </c>
      <c r="FF34">
        <f>IF('[1]Einstellung'!S67="",0,1)</f>
        <v>0</v>
      </c>
      <c r="FG34">
        <f t="shared" si="79"/>
        <v>0</v>
      </c>
      <c r="FH34">
        <f>LARGE(FG$7:FG$42,$A34)</f>
        <v>0</v>
      </c>
      <c r="FI34">
        <f t="shared" si="80"/>
        <v>0</v>
      </c>
      <c r="FJ34">
        <f t="shared" si="81"/>
        <v>0</v>
      </c>
      <c r="FK34">
        <f t="shared" si="135"/>
        <v>0</v>
      </c>
      <c r="FL34">
        <f t="shared" si="82"/>
        <v>99999</v>
      </c>
      <c r="FM34" s="14">
        <f>SMALL(FL$7:FL$42,$A34)</f>
        <v>99999</v>
      </c>
      <c r="FN34">
        <f t="shared" si="83"/>
        <v>999</v>
      </c>
      <c r="FO34">
        <f t="shared" si="84"/>
        <v>99</v>
      </c>
      <c r="FQ34">
        <f t="shared" si="85"/>
        <v>0</v>
      </c>
      <c r="FS34">
        <f>IF('[1]Einstellung'!T67="",0,1)</f>
        <v>0</v>
      </c>
      <c r="FT34">
        <f t="shared" si="86"/>
        <v>0</v>
      </c>
      <c r="FU34">
        <f>LARGE(FT$7:FT$42,$A34)</f>
        <v>0</v>
      </c>
      <c r="FV34">
        <f t="shared" si="87"/>
        <v>0</v>
      </c>
      <c r="FW34">
        <f t="shared" si="88"/>
        <v>0</v>
      </c>
      <c r="FX34">
        <f t="shared" si="136"/>
        <v>0</v>
      </c>
      <c r="FY34">
        <f t="shared" si="89"/>
        <v>99999</v>
      </c>
      <c r="FZ34">
        <f>SMALL(FY$7:FY$42,$A34)</f>
        <v>99999</v>
      </c>
      <c r="GA34">
        <f t="shared" si="90"/>
        <v>999</v>
      </c>
      <c r="GB34">
        <f t="shared" si="91"/>
        <v>99</v>
      </c>
      <c r="GD34">
        <f t="shared" si="92"/>
        <v>0</v>
      </c>
      <c r="GF34">
        <f>IF('[1]Einstellung'!U67="",0,1)</f>
        <v>0</v>
      </c>
      <c r="GG34">
        <f t="shared" si="93"/>
        <v>0</v>
      </c>
      <c r="GH34">
        <f>LARGE(GG$7:GG$42,$A34)</f>
        <v>0</v>
      </c>
      <c r="GI34">
        <f t="shared" si="94"/>
        <v>0</v>
      </c>
      <c r="GJ34">
        <f t="shared" si="95"/>
        <v>0</v>
      </c>
      <c r="GK34">
        <f t="shared" si="137"/>
        <v>0</v>
      </c>
      <c r="GL34">
        <f t="shared" si="96"/>
        <v>99999</v>
      </c>
      <c r="GM34">
        <f>SMALL(GL$7:GL$42,$A34)</f>
        <v>99999</v>
      </c>
      <c r="GN34">
        <f t="shared" si="97"/>
        <v>999</v>
      </c>
      <c r="GO34">
        <f t="shared" si="98"/>
        <v>99</v>
      </c>
      <c r="GQ34">
        <f t="shared" si="99"/>
        <v>0</v>
      </c>
      <c r="GS34">
        <f>IF('[1]Einstellung'!V67="",0,1)</f>
        <v>0</v>
      </c>
      <c r="GT34">
        <f t="shared" si="100"/>
        <v>0</v>
      </c>
      <c r="GU34">
        <f>LARGE(GT$7:GT$42,$A34)</f>
        <v>0</v>
      </c>
      <c r="GV34">
        <f t="shared" si="101"/>
        <v>0</v>
      </c>
      <c r="GW34">
        <f t="shared" si="102"/>
        <v>0</v>
      </c>
      <c r="GX34">
        <f t="shared" si="138"/>
        <v>0</v>
      </c>
      <c r="GY34">
        <f t="shared" si="103"/>
        <v>99999</v>
      </c>
      <c r="GZ34">
        <f>SMALL(GY$7:GY$42,$A34)</f>
        <v>99999</v>
      </c>
      <c r="HA34">
        <f t="shared" si="104"/>
        <v>999</v>
      </c>
      <c r="HB34">
        <f t="shared" si="105"/>
        <v>99</v>
      </c>
      <c r="HD34">
        <f t="shared" si="106"/>
        <v>0</v>
      </c>
      <c r="HF34">
        <f>IF('[1]Einstellung'!W67="",0,1)</f>
        <v>0</v>
      </c>
      <c r="HG34">
        <f t="shared" si="107"/>
        <v>0</v>
      </c>
      <c r="HH34">
        <f>LARGE(HG$7:HG$42,$A34)</f>
        <v>0</v>
      </c>
      <c r="HI34">
        <f t="shared" si="108"/>
        <v>0</v>
      </c>
      <c r="HJ34">
        <f t="shared" si="109"/>
        <v>0</v>
      </c>
      <c r="HK34">
        <f t="shared" si="139"/>
        <v>0</v>
      </c>
      <c r="HL34">
        <f t="shared" si="110"/>
        <v>99999</v>
      </c>
      <c r="HM34">
        <f>SMALL(HL$7:HL$42,$A34)</f>
        <v>99999</v>
      </c>
      <c r="HN34">
        <f t="shared" si="111"/>
        <v>999</v>
      </c>
      <c r="HO34">
        <f t="shared" si="112"/>
        <v>99</v>
      </c>
      <c r="HQ34">
        <f t="shared" si="113"/>
        <v>0</v>
      </c>
      <c r="HS34">
        <f>IF('[1]Einstellung'!X67="",0,1)</f>
        <v>0</v>
      </c>
      <c r="HT34">
        <f t="shared" si="114"/>
        <v>0</v>
      </c>
      <c r="HU34">
        <f>LARGE(HT$7:HT$42,$A34)</f>
        <v>0</v>
      </c>
      <c r="HV34">
        <f t="shared" si="115"/>
        <v>0</v>
      </c>
      <c r="HW34">
        <f t="shared" si="116"/>
        <v>0</v>
      </c>
      <c r="HX34">
        <f t="shared" si="140"/>
        <v>0</v>
      </c>
      <c r="HY34">
        <f t="shared" si="117"/>
        <v>99999</v>
      </c>
      <c r="HZ34">
        <f>SMALL(HY$7:HY$42,$A34)</f>
        <v>99999</v>
      </c>
      <c r="IA34">
        <f t="shared" si="118"/>
        <v>999</v>
      </c>
      <c r="IB34">
        <f t="shared" si="119"/>
        <v>99</v>
      </c>
      <c r="ID34">
        <f t="shared" si="120"/>
        <v>0</v>
      </c>
      <c r="IF34">
        <f>IF('[1]Einstellung'!Y67="",0,1)</f>
        <v>0</v>
      </c>
      <c r="IG34">
        <f t="shared" si="121"/>
        <v>0</v>
      </c>
      <c r="IH34">
        <f>LARGE(IG$7:IG$42,$A34)</f>
        <v>0</v>
      </c>
      <c r="II34">
        <f t="shared" si="122"/>
        <v>0</v>
      </c>
      <c r="IJ34">
        <f t="shared" si="123"/>
        <v>0</v>
      </c>
      <c r="IK34">
        <f t="shared" si="141"/>
        <v>0</v>
      </c>
      <c r="IL34">
        <f t="shared" si="124"/>
        <v>99999</v>
      </c>
      <c r="IM34">
        <f>SMALL(IL$7:IL$42,$A34)</f>
        <v>99999</v>
      </c>
      <c r="IN34">
        <f t="shared" si="125"/>
        <v>999</v>
      </c>
      <c r="IO34">
        <f t="shared" si="126"/>
        <v>99</v>
      </c>
    </row>
    <row r="35" spans="1:249" ht="13.5" customHeight="1">
      <c r="A35" s="47">
        <v>29</v>
      </c>
      <c r="B35" s="47">
        <f>IF('[1]Einstellung'!B68&lt;&gt;"",'[1]Einstellung'!B68,"")</f>
      </c>
      <c r="C35" s="63">
        <f>'[1]Einstellung'!D68</f>
      </c>
      <c r="D35" s="64">
        <f>'[1]Einstellung'!D68</f>
      </c>
      <c r="E35" s="50">
        <f>'[1]Einstellung'!K68</f>
      </c>
      <c r="F35" s="51">
        <f t="shared" si="142"/>
      </c>
      <c r="G35" s="47">
        <f t="shared" si="143"/>
      </c>
      <c r="H35" s="91">
        <f t="shared" si="144"/>
      </c>
      <c r="I35" s="92">
        <f t="shared" si="145"/>
      </c>
      <c r="J35" s="93">
        <f t="shared" si="146"/>
      </c>
      <c r="K35" s="94">
        <f t="shared" si="147"/>
      </c>
      <c r="L35" s="93">
        <f t="shared" si="148"/>
      </c>
      <c r="M35" s="94">
        <f t="shared" si="149"/>
      </c>
      <c r="N35" s="93">
        <f t="shared" si="150"/>
      </c>
      <c r="O35" s="95">
        <f t="shared" si="151"/>
      </c>
      <c r="P35" s="96">
        <f t="shared" si="152"/>
      </c>
      <c r="Q35" s="92">
        <f t="shared" si="153"/>
      </c>
      <c r="R35" s="93">
        <f t="shared" si="154"/>
      </c>
      <c r="S35" s="94">
        <f t="shared" si="155"/>
      </c>
      <c r="T35" s="93">
        <f t="shared" si="156"/>
      </c>
      <c r="U35" s="94">
        <f t="shared" si="157"/>
      </c>
      <c r="V35" s="93">
        <f t="shared" si="158"/>
      </c>
      <c r="W35" s="95">
        <f t="shared" si="159"/>
      </c>
      <c r="X35" s="96">
        <f t="shared" si="160"/>
      </c>
      <c r="Y35" s="97">
        <f t="shared" si="161"/>
      </c>
      <c r="Z35" s="98">
        <f t="shared" si="162"/>
      </c>
      <c r="AA35" s="99">
        <f t="shared" si="163"/>
      </c>
      <c r="AB35" s="61">
        <f>IF('[1]Einstellung'!L68&lt;&gt;"",IF(ISERROR(VLOOKUP(A35,R_GRP_01,2,FALSE)),99,IF(VLOOKUP(A35,R_GRP_01,1,FALSE)=A35,VLOOKUP(A35,R_GRP_01,2,FALSE),99)),"")</f>
      </c>
      <c r="AC35" s="61">
        <f>IF('[1]Einstellung'!M68&lt;&gt;"",IF(ISERROR(VLOOKUP(A35,R_GRP_02,2)),99,IF(VLOOKUP(A35,R_GRP_02,1)=A35,VLOOKUP(A35,R_GRP_02,2),99)),"")</f>
      </c>
      <c r="AD35" s="61">
        <f>IF('[1]Einstellung'!N68&lt;&gt;"",IF(ISERROR(VLOOKUP(A35,R_GRP_03,2)),99,IF(VLOOKUP(A35,R_GRP_03,1)=A35,VLOOKUP(A35,R_GRP_03,2),99)),"")</f>
      </c>
      <c r="AE35" s="61">
        <f>IF('[1]Einstellung'!O68&lt;&gt;"",IF(ISERROR(VLOOKUP(A35,R_GRP_04,2)),99,IF(VLOOKUP(A35,R_GRP_04,1)=A35,VLOOKUP(A35,R_GRP_04,2),99)),"")</f>
      </c>
      <c r="AF35" s="61">
        <f>IF('[1]Einstellung'!P68&lt;&gt;"",IF(ISERROR(VLOOKUP(A35,R_GRP_05,2)),99,IF(VLOOKUP(A35,R_GRP_05,1)=A35,VLOOKUP(A35,R_GRP_05,2),99)),"")</f>
      </c>
      <c r="AG35" s="61">
        <f>IF('[1]Einstellung'!Q68&lt;&gt;"",IF(ISERROR(VLOOKUP(A35,R_GRP_06,2)),99,IF(VLOOKUP(A35,R_GRP_06,1)=A35,VLOOKUP(A35,R_GRP_06,2),99)),"")</f>
      </c>
      <c r="AH35" s="61">
        <f>IF('[1]Einstellung'!R68&lt;&gt;"",IF(ISERROR(VLOOKUP(A35,R_GRP_07,2)),99,IF(VLOOKUP(A35,R_GRP_07,1)=A35,VLOOKUP(A35,R_GRP_07,2),99)),"")</f>
      </c>
      <c r="AI35" s="61">
        <f>IF('[1]Einstellung'!S68&lt;&gt;"",IF(ISERROR(VLOOKUP(A35,R_GRP_08,2)),99,IF(VLOOKUP(A35,R_GRP_08,1)=A35,VLOOKUP(A35,R_GRP_08,2),99)),"")</f>
      </c>
      <c r="AJ35" s="61">
        <f>IF('[1]Einstellung'!T68&lt;&gt;"",IF(ISERROR(VLOOKUP(A35,R_GRP_09,2)),99,IF(VLOOKUP(A35,R_GRP_09,1)=A35,VLOOKUP(A35,R_GRP_09,2),99)),"")</f>
      </c>
      <c r="AK35" s="61">
        <f>IF('[1]Einstellung'!U68&lt;&gt;"",IF(ISERROR(VLOOKUP(A35,R_GRP_10,2)),99,IF(VLOOKUP(A35,R_GRP_10,1)=A35,VLOOKUP(A35,R_GRP_10,2),99)),"")</f>
      </c>
      <c r="AL35" s="61">
        <f>IF('[1]Einstellung'!V68&lt;&gt;"",IF(ISERROR(VLOOKUP(A35,R_GRP_11,2)),99,IF(VLOOKUP(A35,R_GRP_11,1)=A35,VLOOKUP(A35,R_GRP_11,2),99)),"")</f>
      </c>
      <c r="AM35" s="61">
        <f>IF('[1]Einstellung'!W68&lt;&gt;"",IF(ISERROR(VLOOKUP(A35,R_GRP_12,2)),99,IF(VLOOKUP(A35,R_GRP_12,1)=A35,VLOOKUP(A35,R_GRP_12,2),99)),"")</f>
      </c>
      <c r="AN35" s="61">
        <f>IF('[1]Einstellung'!X68&lt;&gt;"",IF(ISERROR(VLOOKUP(A35,R_GRP_13,2)),99,IF(VLOOKUP(A35,R_GRP_13,1)=A35,VLOOKUP(A35,R_GRP_13,2),99)),"")</f>
      </c>
      <c r="AO35" s="61">
        <f>IF('[1]Einstellung'!Y68&lt;&gt;"",IF(ISERROR(VLOOKUP(A35,R_GRP_14,2)),99,IF(VLOOKUP(A35,R_GRP_14,1)=A35,VLOOKUP(A35,R_GRP_14,2),99)),"")</f>
      </c>
      <c r="AP35" s="100">
        <f t="shared" si="2"/>
      </c>
      <c r="AQ35" s="100">
        <f t="shared" si="3"/>
      </c>
      <c r="AT35">
        <f>'[1]Einstellung'!Z68</f>
        <v>0</v>
      </c>
      <c r="AU35" s="46">
        <f>IF(C35&lt;&gt;"",YEAR('[1]Wiegeliste'!$D$4)-F35,0)</f>
        <v>0</v>
      </c>
      <c r="AV35">
        <f t="shared" si="4"/>
        <v>0</v>
      </c>
      <c r="BQ35">
        <f t="shared" si="19"/>
      </c>
      <c r="BR35">
        <f t="shared" si="20"/>
        <v>0</v>
      </c>
      <c r="BS35">
        <f>IF('[1]Einstellung'!L68="",0,1)</f>
        <v>0</v>
      </c>
      <c r="BT35">
        <f t="shared" si="21"/>
        <v>0</v>
      </c>
      <c r="BU35">
        <f t="shared" si="22"/>
        <v>0</v>
      </c>
      <c r="BV35">
        <f t="shared" si="23"/>
        <v>0</v>
      </c>
      <c r="BW35">
        <f t="shared" si="24"/>
        <v>0</v>
      </c>
      <c r="BX35">
        <f t="shared" si="128"/>
        <v>0</v>
      </c>
      <c r="BY35">
        <f t="shared" si="25"/>
        <v>99999</v>
      </c>
      <c r="BZ35">
        <f t="shared" si="26"/>
        <v>99999</v>
      </c>
      <c r="CA35">
        <f t="shared" si="27"/>
        <v>999</v>
      </c>
      <c r="CB35">
        <f t="shared" si="28"/>
        <v>99</v>
      </c>
      <c r="CD35">
        <f t="shared" si="29"/>
      </c>
      <c r="CF35">
        <f>IF('[1]Einstellung'!M68="",0,1)</f>
        <v>0</v>
      </c>
      <c r="CG35">
        <f t="shared" si="30"/>
        <v>0</v>
      </c>
      <c r="CH35">
        <f t="shared" si="31"/>
        <v>0</v>
      </c>
      <c r="CI35">
        <f t="shared" si="32"/>
        <v>0</v>
      </c>
      <c r="CJ35">
        <f t="shared" si="33"/>
        <v>0</v>
      </c>
      <c r="CK35">
        <f t="shared" si="129"/>
        <v>0</v>
      </c>
      <c r="CL35">
        <f t="shared" si="34"/>
        <v>99999</v>
      </c>
      <c r="CM35">
        <f t="shared" si="35"/>
        <v>99999</v>
      </c>
      <c r="CN35">
        <f t="shared" si="36"/>
        <v>999</v>
      </c>
      <c r="CO35">
        <f t="shared" si="37"/>
        <v>99</v>
      </c>
      <c r="CQ35">
        <f t="shared" si="38"/>
        <v>0</v>
      </c>
      <c r="CS35">
        <f>IF('[1]Einstellung'!N68="",0,1)</f>
        <v>0</v>
      </c>
      <c r="CT35">
        <f t="shared" si="39"/>
        <v>0</v>
      </c>
      <c r="CU35">
        <f t="shared" si="40"/>
        <v>0</v>
      </c>
      <c r="CV35">
        <f t="shared" si="41"/>
        <v>0</v>
      </c>
      <c r="CW35">
        <f t="shared" si="42"/>
        <v>0</v>
      </c>
      <c r="CX35">
        <f t="shared" si="130"/>
        <v>0</v>
      </c>
      <c r="CY35">
        <f t="shared" si="43"/>
        <v>99999</v>
      </c>
      <c r="CZ35">
        <f t="shared" si="44"/>
        <v>99999</v>
      </c>
      <c r="DA35">
        <f t="shared" si="45"/>
        <v>999</v>
      </c>
      <c r="DB35">
        <f t="shared" si="46"/>
        <v>99</v>
      </c>
      <c r="DD35">
        <f t="shared" si="47"/>
        <v>0</v>
      </c>
      <c r="DF35">
        <f>IF('[1]Einstellung'!O68="",0,1)</f>
        <v>0</v>
      </c>
      <c r="DG35">
        <f t="shared" si="48"/>
        <v>0</v>
      </c>
      <c r="DH35">
        <f t="shared" si="49"/>
        <v>0</v>
      </c>
      <c r="DI35">
        <f t="shared" si="50"/>
        <v>0</v>
      </c>
      <c r="DJ35">
        <f t="shared" si="51"/>
        <v>0</v>
      </c>
      <c r="DK35">
        <f t="shared" si="131"/>
        <v>0</v>
      </c>
      <c r="DL35">
        <f t="shared" si="52"/>
        <v>99999</v>
      </c>
      <c r="DM35">
        <f t="shared" si="53"/>
        <v>99999</v>
      </c>
      <c r="DN35">
        <f t="shared" si="54"/>
        <v>999</v>
      </c>
      <c r="DO35">
        <f t="shared" si="55"/>
        <v>99</v>
      </c>
      <c r="DQ35">
        <f t="shared" si="56"/>
        <v>0</v>
      </c>
      <c r="DS35">
        <f>IF('[1]Einstellung'!P68="",0,1)</f>
        <v>0</v>
      </c>
      <c r="DT35">
        <f t="shared" si="57"/>
        <v>0</v>
      </c>
      <c r="DU35">
        <f t="shared" si="58"/>
        <v>0</v>
      </c>
      <c r="DV35">
        <f t="shared" si="59"/>
        <v>0</v>
      </c>
      <c r="DW35">
        <f t="shared" si="60"/>
        <v>0</v>
      </c>
      <c r="DX35">
        <f t="shared" si="132"/>
        <v>0</v>
      </c>
      <c r="DY35">
        <f t="shared" si="61"/>
        <v>99999</v>
      </c>
      <c r="DZ35">
        <f>SMALL(DY$7:DY$42,$A35)</f>
        <v>99999</v>
      </c>
      <c r="EA35">
        <f t="shared" si="62"/>
        <v>999</v>
      </c>
      <c r="EB35">
        <f t="shared" si="63"/>
        <v>99</v>
      </c>
      <c r="ED35">
        <f t="shared" si="64"/>
        <v>0</v>
      </c>
      <c r="EF35">
        <f>IF('[1]Einstellung'!Q68="",0,1)</f>
        <v>0</v>
      </c>
      <c r="EG35">
        <f t="shared" si="65"/>
        <v>0</v>
      </c>
      <c r="EH35">
        <f>LARGE(EG$7:EG$42,$A35)</f>
        <v>0</v>
      </c>
      <c r="EI35">
        <f t="shared" si="66"/>
        <v>0</v>
      </c>
      <c r="EJ35">
        <f t="shared" si="67"/>
        <v>0</v>
      </c>
      <c r="EK35">
        <f t="shared" si="133"/>
        <v>0</v>
      </c>
      <c r="EL35">
        <f t="shared" si="68"/>
        <v>99999</v>
      </c>
      <c r="EM35">
        <f>SMALL(EL$7:EL$42,$A35)</f>
        <v>99999</v>
      </c>
      <c r="EN35">
        <f t="shared" si="69"/>
        <v>999</v>
      </c>
      <c r="EO35">
        <f t="shared" si="70"/>
        <v>99</v>
      </c>
      <c r="EQ35">
        <f t="shared" si="71"/>
        <v>0</v>
      </c>
      <c r="ES35">
        <f>IF('[1]Einstellung'!R68="",0,1)</f>
        <v>0</v>
      </c>
      <c r="ET35">
        <f t="shared" si="72"/>
        <v>0</v>
      </c>
      <c r="EU35">
        <f>LARGE(ET$7:ET$42,$A35)</f>
        <v>0</v>
      </c>
      <c r="EV35">
        <f t="shared" si="73"/>
        <v>0</v>
      </c>
      <c r="EW35">
        <f t="shared" si="74"/>
        <v>0</v>
      </c>
      <c r="EX35">
        <f t="shared" si="134"/>
        <v>0</v>
      </c>
      <c r="EY35">
        <f t="shared" si="75"/>
        <v>99999</v>
      </c>
      <c r="EZ35">
        <f>SMALL(EY$7:EY$42,$A35)</f>
        <v>99999</v>
      </c>
      <c r="FA35">
        <f t="shared" si="76"/>
        <v>999</v>
      </c>
      <c r="FB35">
        <f t="shared" si="77"/>
        <v>99</v>
      </c>
      <c r="FD35">
        <f t="shared" si="78"/>
        <v>0</v>
      </c>
      <c r="FF35">
        <f>IF('[1]Einstellung'!S68="",0,1)</f>
        <v>0</v>
      </c>
      <c r="FG35">
        <f t="shared" si="79"/>
        <v>0</v>
      </c>
      <c r="FH35">
        <f>LARGE(FG$7:FG$42,$A35)</f>
        <v>0</v>
      </c>
      <c r="FI35">
        <f t="shared" si="80"/>
        <v>0</v>
      </c>
      <c r="FJ35">
        <f t="shared" si="81"/>
        <v>0</v>
      </c>
      <c r="FK35">
        <f t="shared" si="135"/>
        <v>0</v>
      </c>
      <c r="FL35">
        <f t="shared" si="82"/>
        <v>99999</v>
      </c>
      <c r="FM35" s="14">
        <f>SMALL(FL$7:FL$42,$A35)</f>
        <v>99999</v>
      </c>
      <c r="FN35">
        <f t="shared" si="83"/>
        <v>999</v>
      </c>
      <c r="FO35">
        <f t="shared" si="84"/>
        <v>99</v>
      </c>
      <c r="FQ35">
        <f t="shared" si="85"/>
        <v>0</v>
      </c>
      <c r="FS35">
        <f>IF('[1]Einstellung'!T68="",0,1)</f>
        <v>0</v>
      </c>
      <c r="FT35">
        <f t="shared" si="86"/>
        <v>0</v>
      </c>
      <c r="FU35">
        <f>LARGE(FT$7:FT$42,$A35)</f>
        <v>0</v>
      </c>
      <c r="FV35">
        <f t="shared" si="87"/>
        <v>0</v>
      </c>
      <c r="FW35">
        <f t="shared" si="88"/>
        <v>0</v>
      </c>
      <c r="FX35">
        <f t="shared" si="136"/>
        <v>0</v>
      </c>
      <c r="FY35">
        <f t="shared" si="89"/>
        <v>99999</v>
      </c>
      <c r="FZ35">
        <f>SMALL(FY$7:FY$42,$A35)</f>
        <v>99999</v>
      </c>
      <c r="GA35">
        <f t="shared" si="90"/>
        <v>999</v>
      </c>
      <c r="GB35">
        <f t="shared" si="91"/>
        <v>99</v>
      </c>
      <c r="GD35">
        <f t="shared" si="92"/>
        <v>0</v>
      </c>
      <c r="GF35">
        <f>IF('[1]Einstellung'!U68="",0,1)</f>
        <v>0</v>
      </c>
      <c r="GG35">
        <f t="shared" si="93"/>
        <v>0</v>
      </c>
      <c r="GH35">
        <f>LARGE(GG$7:GG$42,$A35)</f>
        <v>0</v>
      </c>
      <c r="GI35">
        <f t="shared" si="94"/>
        <v>0</v>
      </c>
      <c r="GJ35">
        <f t="shared" si="95"/>
        <v>0</v>
      </c>
      <c r="GK35">
        <f t="shared" si="137"/>
        <v>0</v>
      </c>
      <c r="GL35">
        <f t="shared" si="96"/>
        <v>99999</v>
      </c>
      <c r="GM35">
        <f>SMALL(GL$7:GL$42,$A35)</f>
        <v>99999</v>
      </c>
      <c r="GN35">
        <f t="shared" si="97"/>
        <v>999</v>
      </c>
      <c r="GO35">
        <f t="shared" si="98"/>
        <v>99</v>
      </c>
      <c r="GQ35">
        <f t="shared" si="99"/>
        <v>0</v>
      </c>
      <c r="GS35">
        <f>IF('[1]Einstellung'!V68="",0,1)</f>
        <v>0</v>
      </c>
      <c r="GT35">
        <f t="shared" si="100"/>
        <v>0</v>
      </c>
      <c r="GU35">
        <f>LARGE(GT$7:GT$42,$A35)</f>
        <v>0</v>
      </c>
      <c r="GV35">
        <f t="shared" si="101"/>
        <v>0</v>
      </c>
      <c r="GW35">
        <f t="shared" si="102"/>
        <v>0</v>
      </c>
      <c r="GX35">
        <f t="shared" si="138"/>
        <v>0</v>
      </c>
      <c r="GY35">
        <f t="shared" si="103"/>
        <v>99999</v>
      </c>
      <c r="GZ35">
        <f>SMALL(GY$7:GY$42,$A35)</f>
        <v>99999</v>
      </c>
      <c r="HA35">
        <f t="shared" si="104"/>
        <v>999</v>
      </c>
      <c r="HB35">
        <f t="shared" si="105"/>
        <v>99</v>
      </c>
      <c r="HD35">
        <f t="shared" si="106"/>
        <v>0</v>
      </c>
      <c r="HF35">
        <f>IF('[1]Einstellung'!W68="",0,1)</f>
        <v>0</v>
      </c>
      <c r="HG35">
        <f t="shared" si="107"/>
        <v>0</v>
      </c>
      <c r="HH35">
        <f>LARGE(HG$7:HG$42,$A35)</f>
        <v>0</v>
      </c>
      <c r="HI35">
        <f t="shared" si="108"/>
        <v>0</v>
      </c>
      <c r="HJ35">
        <f t="shared" si="109"/>
        <v>0</v>
      </c>
      <c r="HK35">
        <f t="shared" si="139"/>
        <v>0</v>
      </c>
      <c r="HL35">
        <f t="shared" si="110"/>
        <v>99999</v>
      </c>
      <c r="HM35">
        <f>SMALL(HL$7:HL$42,$A35)</f>
        <v>99999</v>
      </c>
      <c r="HN35">
        <f t="shared" si="111"/>
        <v>999</v>
      </c>
      <c r="HO35">
        <f t="shared" si="112"/>
        <v>99</v>
      </c>
      <c r="HQ35">
        <f t="shared" si="113"/>
        <v>0</v>
      </c>
      <c r="HS35">
        <f>IF('[1]Einstellung'!X68="",0,1)</f>
        <v>0</v>
      </c>
      <c r="HT35">
        <f t="shared" si="114"/>
        <v>0</v>
      </c>
      <c r="HU35">
        <f>LARGE(HT$7:HT$42,$A35)</f>
        <v>0</v>
      </c>
      <c r="HV35">
        <f t="shared" si="115"/>
        <v>0</v>
      </c>
      <c r="HW35">
        <f t="shared" si="116"/>
        <v>0</v>
      </c>
      <c r="HX35">
        <f t="shared" si="140"/>
        <v>0</v>
      </c>
      <c r="HY35">
        <f t="shared" si="117"/>
        <v>99999</v>
      </c>
      <c r="HZ35">
        <f>SMALL(HY$7:HY$42,$A35)</f>
        <v>99999</v>
      </c>
      <c r="IA35">
        <f t="shared" si="118"/>
        <v>999</v>
      </c>
      <c r="IB35">
        <f t="shared" si="119"/>
        <v>99</v>
      </c>
      <c r="ID35">
        <f t="shared" si="120"/>
        <v>0</v>
      </c>
      <c r="IF35">
        <f>IF('[1]Einstellung'!Y68="",0,1)</f>
        <v>0</v>
      </c>
      <c r="IG35">
        <f t="shared" si="121"/>
        <v>0</v>
      </c>
      <c r="IH35">
        <f>LARGE(IG$7:IG$42,$A35)</f>
        <v>0</v>
      </c>
      <c r="II35">
        <f t="shared" si="122"/>
        <v>0</v>
      </c>
      <c r="IJ35">
        <f t="shared" si="123"/>
        <v>0</v>
      </c>
      <c r="IK35">
        <f t="shared" si="141"/>
        <v>0</v>
      </c>
      <c r="IL35">
        <f t="shared" si="124"/>
        <v>99999</v>
      </c>
      <c r="IM35">
        <f>SMALL(IL$7:IL$42,$A35)</f>
        <v>99999</v>
      </c>
      <c r="IN35">
        <f t="shared" si="125"/>
        <v>999</v>
      </c>
      <c r="IO35">
        <f t="shared" si="126"/>
        <v>99</v>
      </c>
    </row>
    <row r="36" spans="1:249" ht="13.5" customHeight="1">
      <c r="A36" s="47">
        <v>30</v>
      </c>
      <c r="B36" s="47">
        <f>IF('[1]Einstellung'!B69&lt;&gt;"",'[1]Einstellung'!B69,"")</f>
      </c>
      <c r="C36" s="63">
        <f>'[1]Einstellung'!D69</f>
      </c>
      <c r="D36" s="64">
        <f>'[1]Einstellung'!D69</f>
      </c>
      <c r="E36" s="50">
        <f>'[1]Einstellung'!K69</f>
      </c>
      <c r="F36" s="51">
        <f t="shared" si="142"/>
      </c>
      <c r="G36" s="47">
        <f t="shared" si="143"/>
      </c>
      <c r="H36" s="91">
        <f t="shared" si="144"/>
      </c>
      <c r="I36" s="92">
        <f t="shared" si="145"/>
      </c>
      <c r="J36" s="93">
        <f t="shared" si="146"/>
      </c>
      <c r="K36" s="94">
        <f t="shared" si="147"/>
      </c>
      <c r="L36" s="93">
        <f t="shared" si="148"/>
      </c>
      <c r="M36" s="94">
        <f t="shared" si="149"/>
      </c>
      <c r="N36" s="93">
        <f t="shared" si="150"/>
      </c>
      <c r="O36" s="95">
        <f t="shared" si="151"/>
      </c>
      <c r="P36" s="96">
        <f t="shared" si="152"/>
      </c>
      <c r="Q36" s="92">
        <f t="shared" si="153"/>
      </c>
      <c r="R36" s="93">
        <f t="shared" si="154"/>
      </c>
      <c r="S36" s="94">
        <f t="shared" si="155"/>
      </c>
      <c r="T36" s="93">
        <f t="shared" si="156"/>
      </c>
      <c r="U36" s="94">
        <f t="shared" si="157"/>
      </c>
      <c r="V36" s="93">
        <f t="shared" si="158"/>
      </c>
      <c r="W36" s="95">
        <f t="shared" si="159"/>
      </c>
      <c r="X36" s="96">
        <f t="shared" si="160"/>
      </c>
      <c r="Y36" s="97">
        <f t="shared" si="161"/>
      </c>
      <c r="Z36" s="98">
        <f t="shared" si="162"/>
      </c>
      <c r="AA36" s="99">
        <f t="shared" si="163"/>
      </c>
      <c r="AB36" s="61">
        <f>IF('[1]Einstellung'!L69&lt;&gt;"",IF(ISERROR(VLOOKUP(A36,R_GRP_01,2,FALSE)),99,IF(VLOOKUP(A36,R_GRP_01,1,FALSE)=A36,VLOOKUP(A36,R_GRP_01,2,FALSE),99)),"")</f>
      </c>
      <c r="AC36" s="61">
        <f>IF('[1]Einstellung'!M69&lt;&gt;"",IF(ISERROR(VLOOKUP(A36,R_GRP_02,2)),99,IF(VLOOKUP(A36,R_GRP_02,1)=A36,VLOOKUP(A36,R_GRP_02,2),99)),"")</f>
      </c>
      <c r="AD36" s="61">
        <f>IF('[1]Einstellung'!N69&lt;&gt;"",IF(ISERROR(VLOOKUP(A36,R_GRP_03,2)),99,IF(VLOOKUP(A36,R_GRP_03,1)=A36,VLOOKUP(A36,R_GRP_03,2),99)),"")</f>
      </c>
      <c r="AE36" s="61">
        <f>IF('[1]Einstellung'!O69&lt;&gt;"",IF(ISERROR(VLOOKUP(A36,R_GRP_04,2)),99,IF(VLOOKUP(A36,R_GRP_04,1)=A36,VLOOKUP(A36,R_GRP_04,2),99)),"")</f>
      </c>
      <c r="AF36" s="61">
        <f>IF('[1]Einstellung'!P69&lt;&gt;"",IF(ISERROR(VLOOKUP(A36,R_GRP_05,2)),99,IF(VLOOKUP(A36,R_GRP_05,1)=A36,VLOOKUP(A36,R_GRP_05,2),99)),"")</f>
      </c>
      <c r="AG36" s="61">
        <f>IF('[1]Einstellung'!Q69&lt;&gt;"",IF(ISERROR(VLOOKUP(A36,R_GRP_06,2)),99,IF(VLOOKUP(A36,R_GRP_06,1)=A36,VLOOKUP(A36,R_GRP_06,2),99)),"")</f>
      </c>
      <c r="AH36" s="61">
        <f>IF('[1]Einstellung'!R69&lt;&gt;"",IF(ISERROR(VLOOKUP(A36,R_GRP_07,2)),99,IF(VLOOKUP(A36,R_GRP_07,1)=A36,VLOOKUP(A36,R_GRP_07,2),99)),"")</f>
      </c>
      <c r="AI36" s="61">
        <f>IF('[1]Einstellung'!S69&lt;&gt;"",IF(ISERROR(VLOOKUP(A36,R_GRP_08,2)),99,IF(VLOOKUP(A36,R_GRP_08,1)=A36,VLOOKUP(A36,R_GRP_08,2),99)),"")</f>
      </c>
      <c r="AJ36" s="61">
        <f>IF('[1]Einstellung'!T69&lt;&gt;"",IF(ISERROR(VLOOKUP(A36,R_GRP_09,2)),99,IF(VLOOKUP(A36,R_GRP_09,1)=A36,VLOOKUP(A36,R_GRP_09,2),99)),"")</f>
      </c>
      <c r="AK36" s="61">
        <f>IF('[1]Einstellung'!U69&lt;&gt;"",IF(ISERROR(VLOOKUP(A36,R_GRP_10,2)),99,IF(VLOOKUP(A36,R_GRP_10,1)=A36,VLOOKUP(A36,R_GRP_10,2),99)),"")</f>
      </c>
      <c r="AL36" s="61">
        <f>IF('[1]Einstellung'!V69&lt;&gt;"",IF(ISERROR(VLOOKUP(A36,R_GRP_11,2)),99,IF(VLOOKUP(A36,R_GRP_11,1)=A36,VLOOKUP(A36,R_GRP_11,2),99)),"")</f>
      </c>
      <c r="AM36" s="61">
        <f>IF('[1]Einstellung'!W69&lt;&gt;"",IF(ISERROR(VLOOKUP(A36,R_GRP_12,2)),99,IF(VLOOKUP(A36,R_GRP_12,1)=A36,VLOOKUP(A36,R_GRP_12,2),99)),"")</f>
      </c>
      <c r="AN36" s="61">
        <f>IF('[1]Einstellung'!X69&lt;&gt;"",IF(ISERROR(VLOOKUP(A36,R_GRP_13,2)),99,IF(VLOOKUP(A36,R_GRP_13,1)=A36,VLOOKUP(A36,R_GRP_13,2),99)),"")</f>
      </c>
      <c r="AO36" s="61">
        <f>IF('[1]Einstellung'!Y69&lt;&gt;"",IF(ISERROR(VLOOKUP(A36,R_GRP_14,2)),99,IF(VLOOKUP(A36,R_GRP_14,1)=A36,VLOOKUP(A36,R_GRP_14,2),99)),"")</f>
      </c>
      <c r="AP36" s="100">
        <f t="shared" si="2"/>
      </c>
      <c r="AQ36" s="100">
        <f t="shared" si="3"/>
      </c>
      <c r="AT36">
        <f>'[1]Einstellung'!Z69</f>
        <v>0</v>
      </c>
      <c r="AU36" s="46">
        <f>IF(C36&lt;&gt;"",YEAR('[1]Wiegeliste'!$D$4)-F36,0)</f>
        <v>0</v>
      </c>
      <c r="AV36">
        <f t="shared" si="4"/>
        <v>0</v>
      </c>
      <c r="BQ36">
        <f t="shared" si="19"/>
      </c>
      <c r="BR36">
        <f t="shared" si="20"/>
        <v>0</v>
      </c>
      <c r="BS36">
        <f>IF('[1]Einstellung'!L69="",0,1)</f>
        <v>0</v>
      </c>
      <c r="BT36">
        <f t="shared" si="21"/>
        <v>0</v>
      </c>
      <c r="BU36">
        <f t="shared" si="22"/>
        <v>0</v>
      </c>
      <c r="BV36">
        <f t="shared" si="23"/>
        <v>0</v>
      </c>
      <c r="BW36">
        <f t="shared" si="24"/>
        <v>0</v>
      </c>
      <c r="BX36">
        <f t="shared" si="128"/>
        <v>0</v>
      </c>
      <c r="BY36">
        <f t="shared" si="25"/>
        <v>99999</v>
      </c>
      <c r="BZ36">
        <f t="shared" si="26"/>
        <v>99999</v>
      </c>
      <c r="CA36">
        <f t="shared" si="27"/>
        <v>999</v>
      </c>
      <c r="CB36">
        <f t="shared" si="28"/>
        <v>99</v>
      </c>
      <c r="CD36">
        <f t="shared" si="29"/>
      </c>
      <c r="CF36">
        <f>IF('[1]Einstellung'!M69="",0,1)</f>
        <v>0</v>
      </c>
      <c r="CG36">
        <f t="shared" si="30"/>
        <v>0</v>
      </c>
      <c r="CH36">
        <f t="shared" si="31"/>
        <v>0</v>
      </c>
      <c r="CI36">
        <f t="shared" si="32"/>
        <v>0</v>
      </c>
      <c r="CJ36">
        <f t="shared" si="33"/>
        <v>0</v>
      </c>
      <c r="CK36">
        <f t="shared" si="129"/>
        <v>0</v>
      </c>
      <c r="CL36">
        <f t="shared" si="34"/>
        <v>99999</v>
      </c>
      <c r="CM36">
        <f t="shared" si="35"/>
        <v>99999</v>
      </c>
      <c r="CN36">
        <f t="shared" si="36"/>
        <v>999</v>
      </c>
      <c r="CO36">
        <f t="shared" si="37"/>
        <v>99</v>
      </c>
      <c r="CQ36">
        <f t="shared" si="38"/>
        <v>0</v>
      </c>
      <c r="CS36">
        <f>IF('[1]Einstellung'!N69="",0,1)</f>
        <v>0</v>
      </c>
      <c r="CT36">
        <f t="shared" si="39"/>
        <v>0</v>
      </c>
      <c r="CU36">
        <f t="shared" si="40"/>
        <v>0</v>
      </c>
      <c r="CV36">
        <f t="shared" si="41"/>
        <v>0</v>
      </c>
      <c r="CW36">
        <f t="shared" si="42"/>
        <v>0</v>
      </c>
      <c r="CX36">
        <f t="shared" si="130"/>
        <v>0</v>
      </c>
      <c r="CY36">
        <f t="shared" si="43"/>
        <v>99999</v>
      </c>
      <c r="CZ36">
        <f t="shared" si="44"/>
        <v>99999</v>
      </c>
      <c r="DA36">
        <f t="shared" si="45"/>
        <v>999</v>
      </c>
      <c r="DB36">
        <f t="shared" si="46"/>
        <v>99</v>
      </c>
      <c r="DD36">
        <f t="shared" si="47"/>
        <v>0</v>
      </c>
      <c r="DF36">
        <f>IF('[1]Einstellung'!O69="",0,1)</f>
        <v>0</v>
      </c>
      <c r="DG36">
        <f t="shared" si="48"/>
        <v>0</v>
      </c>
      <c r="DH36">
        <f t="shared" si="49"/>
        <v>0</v>
      </c>
      <c r="DI36">
        <f t="shared" si="50"/>
        <v>0</v>
      </c>
      <c r="DJ36">
        <f t="shared" si="51"/>
        <v>0</v>
      </c>
      <c r="DK36">
        <f t="shared" si="131"/>
        <v>0</v>
      </c>
      <c r="DL36">
        <f t="shared" si="52"/>
        <v>99999</v>
      </c>
      <c r="DM36">
        <f t="shared" si="53"/>
        <v>99999</v>
      </c>
      <c r="DN36">
        <f t="shared" si="54"/>
        <v>999</v>
      </c>
      <c r="DO36">
        <f t="shared" si="55"/>
        <v>99</v>
      </c>
      <c r="DQ36">
        <f t="shared" si="56"/>
        <v>0</v>
      </c>
      <c r="DS36">
        <f>IF('[1]Einstellung'!P69="",0,1)</f>
        <v>0</v>
      </c>
      <c r="DT36">
        <f t="shared" si="57"/>
        <v>0</v>
      </c>
      <c r="DU36">
        <f t="shared" si="58"/>
        <v>0</v>
      </c>
      <c r="DV36">
        <f t="shared" si="59"/>
        <v>0</v>
      </c>
      <c r="DW36">
        <f t="shared" si="60"/>
        <v>0</v>
      </c>
      <c r="DX36">
        <f t="shared" si="132"/>
        <v>0</v>
      </c>
      <c r="DY36">
        <f t="shared" si="61"/>
        <v>99999</v>
      </c>
      <c r="DZ36">
        <f>SMALL(DY$7:DY$42,$A36)</f>
        <v>99999</v>
      </c>
      <c r="EA36">
        <f t="shared" si="62"/>
        <v>999</v>
      </c>
      <c r="EB36">
        <f t="shared" si="63"/>
        <v>99</v>
      </c>
      <c r="ED36">
        <f t="shared" si="64"/>
        <v>0</v>
      </c>
      <c r="EF36">
        <f>IF('[1]Einstellung'!Q69="",0,1)</f>
        <v>0</v>
      </c>
      <c r="EG36">
        <f t="shared" si="65"/>
        <v>0</v>
      </c>
      <c r="EH36">
        <f>LARGE(EG$7:EG$42,$A36)</f>
        <v>0</v>
      </c>
      <c r="EI36">
        <f t="shared" si="66"/>
        <v>0</v>
      </c>
      <c r="EJ36">
        <f t="shared" si="67"/>
        <v>0</v>
      </c>
      <c r="EK36">
        <f t="shared" si="133"/>
        <v>0</v>
      </c>
      <c r="EL36">
        <f t="shared" si="68"/>
        <v>99999</v>
      </c>
      <c r="EM36">
        <f>SMALL(EL$7:EL$42,$A36)</f>
        <v>99999</v>
      </c>
      <c r="EN36">
        <f t="shared" si="69"/>
        <v>999</v>
      </c>
      <c r="EO36">
        <f t="shared" si="70"/>
        <v>99</v>
      </c>
      <c r="EQ36">
        <f t="shared" si="71"/>
        <v>0</v>
      </c>
      <c r="ES36">
        <f>IF('[1]Einstellung'!R69="",0,1)</f>
        <v>0</v>
      </c>
      <c r="ET36">
        <f t="shared" si="72"/>
        <v>0</v>
      </c>
      <c r="EU36">
        <f>LARGE(ET$7:ET$42,$A36)</f>
        <v>0</v>
      </c>
      <c r="EV36">
        <f t="shared" si="73"/>
        <v>0</v>
      </c>
      <c r="EW36">
        <f t="shared" si="74"/>
        <v>0</v>
      </c>
      <c r="EX36">
        <f t="shared" si="134"/>
        <v>0</v>
      </c>
      <c r="EY36">
        <f t="shared" si="75"/>
        <v>99999</v>
      </c>
      <c r="EZ36">
        <f>SMALL(EY$7:EY$42,$A36)</f>
        <v>99999</v>
      </c>
      <c r="FA36">
        <f t="shared" si="76"/>
        <v>999</v>
      </c>
      <c r="FB36">
        <f t="shared" si="77"/>
        <v>99</v>
      </c>
      <c r="FD36">
        <f t="shared" si="78"/>
        <v>0</v>
      </c>
      <c r="FF36">
        <f>IF('[1]Einstellung'!S69="",0,1)</f>
        <v>0</v>
      </c>
      <c r="FG36">
        <f t="shared" si="79"/>
        <v>0</v>
      </c>
      <c r="FH36">
        <f>LARGE(FG$7:FG$42,$A36)</f>
        <v>0</v>
      </c>
      <c r="FI36">
        <f t="shared" si="80"/>
        <v>0</v>
      </c>
      <c r="FJ36">
        <f t="shared" si="81"/>
        <v>0</v>
      </c>
      <c r="FK36">
        <f t="shared" si="135"/>
        <v>0</v>
      </c>
      <c r="FL36">
        <f t="shared" si="82"/>
        <v>99999</v>
      </c>
      <c r="FM36" s="14">
        <f>SMALL(FL$7:FL$42,$A36)</f>
        <v>99999</v>
      </c>
      <c r="FN36">
        <f t="shared" si="83"/>
        <v>999</v>
      </c>
      <c r="FO36">
        <f t="shared" si="84"/>
        <v>99</v>
      </c>
      <c r="FQ36">
        <f t="shared" si="85"/>
        <v>0</v>
      </c>
      <c r="FS36">
        <f>IF('[1]Einstellung'!T69="",0,1)</f>
        <v>0</v>
      </c>
      <c r="FT36">
        <f t="shared" si="86"/>
        <v>0</v>
      </c>
      <c r="FU36">
        <f>LARGE(FT$7:FT$42,$A36)</f>
        <v>0</v>
      </c>
      <c r="FV36">
        <f t="shared" si="87"/>
        <v>0</v>
      </c>
      <c r="FW36">
        <f t="shared" si="88"/>
        <v>0</v>
      </c>
      <c r="FX36">
        <f t="shared" si="136"/>
        <v>0</v>
      </c>
      <c r="FY36">
        <f t="shared" si="89"/>
        <v>99999</v>
      </c>
      <c r="FZ36">
        <f>SMALL(FY$7:FY$42,$A36)</f>
        <v>99999</v>
      </c>
      <c r="GA36">
        <f t="shared" si="90"/>
        <v>999</v>
      </c>
      <c r="GB36">
        <f t="shared" si="91"/>
        <v>99</v>
      </c>
      <c r="GD36">
        <f t="shared" si="92"/>
        <v>0</v>
      </c>
      <c r="GF36">
        <f>IF('[1]Einstellung'!U69="",0,1)</f>
        <v>0</v>
      </c>
      <c r="GG36">
        <f t="shared" si="93"/>
        <v>0</v>
      </c>
      <c r="GH36">
        <f>LARGE(GG$7:GG$42,$A36)</f>
        <v>0</v>
      </c>
      <c r="GI36">
        <f t="shared" si="94"/>
        <v>0</v>
      </c>
      <c r="GJ36">
        <f t="shared" si="95"/>
        <v>0</v>
      </c>
      <c r="GK36">
        <f t="shared" si="137"/>
        <v>0</v>
      </c>
      <c r="GL36">
        <f t="shared" si="96"/>
        <v>99999</v>
      </c>
      <c r="GM36">
        <f>SMALL(GL$7:GL$42,$A36)</f>
        <v>99999</v>
      </c>
      <c r="GN36">
        <f t="shared" si="97"/>
        <v>999</v>
      </c>
      <c r="GO36">
        <f t="shared" si="98"/>
        <v>99</v>
      </c>
      <c r="GQ36">
        <f t="shared" si="99"/>
        <v>0</v>
      </c>
      <c r="GS36">
        <f>IF('[1]Einstellung'!V69="",0,1)</f>
        <v>0</v>
      </c>
      <c r="GT36">
        <f t="shared" si="100"/>
        <v>0</v>
      </c>
      <c r="GU36">
        <f>LARGE(GT$7:GT$42,$A36)</f>
        <v>0</v>
      </c>
      <c r="GV36">
        <f t="shared" si="101"/>
        <v>0</v>
      </c>
      <c r="GW36">
        <f t="shared" si="102"/>
        <v>0</v>
      </c>
      <c r="GX36">
        <f t="shared" si="138"/>
        <v>0</v>
      </c>
      <c r="GY36">
        <f t="shared" si="103"/>
        <v>99999</v>
      </c>
      <c r="GZ36">
        <f>SMALL(GY$7:GY$42,$A36)</f>
        <v>99999</v>
      </c>
      <c r="HA36">
        <f t="shared" si="104"/>
        <v>999</v>
      </c>
      <c r="HB36">
        <f t="shared" si="105"/>
        <v>99</v>
      </c>
      <c r="HD36">
        <f t="shared" si="106"/>
        <v>0</v>
      </c>
      <c r="HF36">
        <f>IF('[1]Einstellung'!W69="",0,1)</f>
        <v>0</v>
      </c>
      <c r="HG36">
        <f t="shared" si="107"/>
        <v>0</v>
      </c>
      <c r="HH36">
        <f>LARGE(HG$7:HG$42,$A36)</f>
        <v>0</v>
      </c>
      <c r="HI36">
        <f t="shared" si="108"/>
        <v>0</v>
      </c>
      <c r="HJ36">
        <f t="shared" si="109"/>
        <v>0</v>
      </c>
      <c r="HK36">
        <f t="shared" si="139"/>
        <v>0</v>
      </c>
      <c r="HL36">
        <f t="shared" si="110"/>
        <v>99999</v>
      </c>
      <c r="HM36">
        <f>SMALL(HL$7:HL$42,$A36)</f>
        <v>99999</v>
      </c>
      <c r="HN36">
        <f t="shared" si="111"/>
        <v>999</v>
      </c>
      <c r="HO36">
        <f t="shared" si="112"/>
        <v>99</v>
      </c>
      <c r="HQ36">
        <f t="shared" si="113"/>
        <v>0</v>
      </c>
      <c r="HS36">
        <f>IF('[1]Einstellung'!X69="",0,1)</f>
        <v>0</v>
      </c>
      <c r="HT36">
        <f t="shared" si="114"/>
        <v>0</v>
      </c>
      <c r="HU36">
        <f>LARGE(HT$7:HT$42,$A36)</f>
        <v>0</v>
      </c>
      <c r="HV36">
        <f t="shared" si="115"/>
        <v>0</v>
      </c>
      <c r="HW36">
        <f t="shared" si="116"/>
        <v>0</v>
      </c>
      <c r="HX36">
        <f t="shared" si="140"/>
        <v>0</v>
      </c>
      <c r="HY36">
        <f t="shared" si="117"/>
        <v>99999</v>
      </c>
      <c r="HZ36">
        <f>SMALL(HY$7:HY$42,$A36)</f>
        <v>99999</v>
      </c>
      <c r="IA36">
        <f t="shared" si="118"/>
        <v>999</v>
      </c>
      <c r="IB36">
        <f t="shared" si="119"/>
        <v>99</v>
      </c>
      <c r="ID36">
        <f t="shared" si="120"/>
        <v>0</v>
      </c>
      <c r="IF36">
        <f>IF('[1]Einstellung'!Y69="",0,1)</f>
        <v>0</v>
      </c>
      <c r="IG36">
        <f t="shared" si="121"/>
        <v>0</v>
      </c>
      <c r="IH36">
        <f>LARGE(IG$7:IG$42,$A36)</f>
        <v>0</v>
      </c>
      <c r="II36">
        <f t="shared" si="122"/>
        <v>0</v>
      </c>
      <c r="IJ36">
        <f t="shared" si="123"/>
        <v>0</v>
      </c>
      <c r="IK36">
        <f t="shared" si="141"/>
        <v>0</v>
      </c>
      <c r="IL36">
        <f t="shared" si="124"/>
        <v>99999</v>
      </c>
      <c r="IM36">
        <f>SMALL(IL$7:IL$42,$A36)</f>
        <v>99999</v>
      </c>
      <c r="IN36">
        <f t="shared" si="125"/>
        <v>999</v>
      </c>
      <c r="IO36">
        <f t="shared" si="126"/>
        <v>99</v>
      </c>
    </row>
    <row r="37" spans="1:249" ht="13.5" customHeight="1">
      <c r="A37" s="47">
        <v>31</v>
      </c>
      <c r="B37" s="47">
        <f>IF('[1]Einstellung'!B70&lt;&gt;"",'[1]Einstellung'!B70,"")</f>
      </c>
      <c r="C37" s="63">
        <f>'[1]Einstellung'!D70</f>
      </c>
      <c r="D37" s="64">
        <f>'[1]Einstellung'!D70</f>
      </c>
      <c r="E37" s="50">
        <f>'[1]Einstellung'!K70</f>
      </c>
      <c r="F37" s="51">
        <f t="shared" si="142"/>
      </c>
      <c r="G37" s="47">
        <f t="shared" si="143"/>
      </c>
      <c r="H37" s="91">
        <f t="shared" si="144"/>
      </c>
      <c r="I37" s="92">
        <f t="shared" si="145"/>
      </c>
      <c r="J37" s="93">
        <f t="shared" si="146"/>
      </c>
      <c r="K37" s="94">
        <f t="shared" si="147"/>
      </c>
      <c r="L37" s="93">
        <f t="shared" si="148"/>
      </c>
      <c r="M37" s="94">
        <f t="shared" si="149"/>
      </c>
      <c r="N37" s="93">
        <f t="shared" si="150"/>
      </c>
      <c r="O37" s="95">
        <f t="shared" si="151"/>
      </c>
      <c r="P37" s="96">
        <f t="shared" si="152"/>
      </c>
      <c r="Q37" s="92">
        <f t="shared" si="153"/>
      </c>
      <c r="R37" s="93">
        <f t="shared" si="154"/>
      </c>
      <c r="S37" s="94">
        <f t="shared" si="155"/>
      </c>
      <c r="T37" s="93">
        <f t="shared" si="156"/>
      </c>
      <c r="U37" s="94">
        <f t="shared" si="157"/>
      </c>
      <c r="V37" s="93">
        <f t="shared" si="158"/>
      </c>
      <c r="W37" s="95">
        <f t="shared" si="159"/>
      </c>
      <c r="X37" s="96">
        <f t="shared" si="160"/>
      </c>
      <c r="Y37" s="97">
        <f t="shared" si="161"/>
      </c>
      <c r="Z37" s="98">
        <f t="shared" si="162"/>
      </c>
      <c r="AA37" s="99">
        <f t="shared" si="163"/>
      </c>
      <c r="AB37" s="61">
        <f>IF('[1]Einstellung'!L70&lt;&gt;"",IF(ISERROR(VLOOKUP(A37,R_GRP_01,2,FALSE)),99,IF(VLOOKUP(A37,R_GRP_01,1,FALSE)=A37,VLOOKUP(A37,R_GRP_01,2,FALSE),99)),"")</f>
      </c>
      <c r="AC37" s="61">
        <f>IF('[1]Einstellung'!M70&lt;&gt;"",IF(ISERROR(VLOOKUP(A37,R_GRP_02,2)),99,IF(VLOOKUP(A37,R_GRP_02,1)=A37,VLOOKUP(A37,R_GRP_02,2),99)),"")</f>
      </c>
      <c r="AD37" s="61">
        <f>IF('[1]Einstellung'!N70&lt;&gt;"",IF(ISERROR(VLOOKUP(A37,R_GRP_03,2)),99,IF(VLOOKUP(A37,R_GRP_03,1)=A37,VLOOKUP(A37,R_GRP_03,2),99)),"")</f>
      </c>
      <c r="AE37" s="61">
        <f>IF('[1]Einstellung'!O70&lt;&gt;"",IF(ISERROR(VLOOKUP(A37,R_GRP_04,2)),99,IF(VLOOKUP(A37,R_GRP_04,1)=A37,VLOOKUP(A37,R_GRP_04,2),99)),"")</f>
      </c>
      <c r="AF37" s="61">
        <f>IF('[1]Einstellung'!P70&lt;&gt;"",IF(ISERROR(VLOOKUP(A37,R_GRP_05,2)),99,IF(VLOOKUP(A37,R_GRP_05,1)=A37,VLOOKUP(A37,R_GRP_05,2),99)),"")</f>
      </c>
      <c r="AG37" s="61">
        <f>IF('[1]Einstellung'!Q70&lt;&gt;"",IF(ISERROR(VLOOKUP(A37,R_GRP_06,2)),99,IF(VLOOKUP(A37,R_GRP_06,1)=A37,VLOOKUP(A37,R_GRP_06,2),99)),"")</f>
      </c>
      <c r="AH37" s="61">
        <f>IF('[1]Einstellung'!R70&lt;&gt;"",IF(ISERROR(VLOOKUP(A37,R_GRP_07,2)),99,IF(VLOOKUP(A37,R_GRP_07,1)=A37,VLOOKUP(A37,R_GRP_07,2),99)),"")</f>
      </c>
      <c r="AI37" s="61">
        <f>IF('[1]Einstellung'!S70&lt;&gt;"",IF(ISERROR(VLOOKUP(A37,R_GRP_08,2)),99,IF(VLOOKUP(A37,R_GRP_08,1)=A37,VLOOKUP(A37,R_GRP_08,2),99)),"")</f>
      </c>
      <c r="AJ37" s="61">
        <f>IF('[1]Einstellung'!T70&lt;&gt;"",IF(ISERROR(VLOOKUP(A37,R_GRP_09,2)),99,IF(VLOOKUP(A37,R_GRP_09,1)=A37,VLOOKUP(A37,R_GRP_09,2),99)),"")</f>
      </c>
      <c r="AK37" s="61">
        <f>IF('[1]Einstellung'!U70&lt;&gt;"",IF(ISERROR(VLOOKUP(A37,R_GRP_10,2)),99,IF(VLOOKUP(A37,R_GRP_10,1)=A37,VLOOKUP(A37,R_GRP_10,2),99)),"")</f>
      </c>
      <c r="AL37" s="61">
        <f>IF('[1]Einstellung'!V70&lt;&gt;"",IF(ISERROR(VLOOKUP(A37,R_GRP_11,2)),99,IF(VLOOKUP(A37,R_GRP_11,1)=A37,VLOOKUP(A37,R_GRP_11,2),99)),"")</f>
      </c>
      <c r="AM37" s="61">
        <f>IF('[1]Einstellung'!W70&lt;&gt;"",IF(ISERROR(VLOOKUP(A37,R_GRP_12,2)),99,IF(VLOOKUP(A37,R_GRP_12,1)=A37,VLOOKUP(A37,R_GRP_12,2),99)),"")</f>
      </c>
      <c r="AN37" s="61">
        <f>IF('[1]Einstellung'!X70&lt;&gt;"",IF(ISERROR(VLOOKUP(A37,R_GRP_13,2)),99,IF(VLOOKUP(A37,R_GRP_13,1)=A37,VLOOKUP(A37,R_GRP_13,2),99)),"")</f>
      </c>
      <c r="AO37" s="61">
        <f>IF('[1]Einstellung'!Y70&lt;&gt;"",IF(ISERROR(VLOOKUP(A37,R_GRP_14,2)),99,IF(VLOOKUP(A37,R_GRP_14,1)=A37,VLOOKUP(A37,R_GRP_14,2),99)),"")</f>
      </c>
      <c r="AP37" s="100">
        <f t="shared" si="2"/>
      </c>
      <c r="AQ37" s="100">
        <f t="shared" si="3"/>
      </c>
      <c r="AT37">
        <f>'[1]Einstellung'!Z70</f>
        <v>0</v>
      </c>
      <c r="AU37" s="46">
        <f>IF(C37&lt;&gt;"",YEAR('[1]Wiegeliste'!$D$4)-F37,0)</f>
        <v>0</v>
      </c>
      <c r="AV37">
        <f t="shared" si="4"/>
        <v>0</v>
      </c>
      <c r="BQ37">
        <f t="shared" si="19"/>
      </c>
      <c r="BR37">
        <f t="shared" si="20"/>
        <v>0</v>
      </c>
      <c r="BS37">
        <f>IF('[1]Einstellung'!L70="",0,1)</f>
        <v>0</v>
      </c>
      <c r="BT37">
        <f t="shared" si="21"/>
        <v>0</v>
      </c>
      <c r="BU37">
        <f t="shared" si="22"/>
        <v>0</v>
      </c>
      <c r="BV37">
        <f t="shared" si="23"/>
        <v>0</v>
      </c>
      <c r="BW37">
        <f t="shared" si="24"/>
        <v>0</v>
      </c>
      <c r="BX37">
        <f t="shared" si="128"/>
        <v>0</v>
      </c>
      <c r="BY37">
        <f t="shared" si="25"/>
        <v>99999</v>
      </c>
      <c r="BZ37">
        <f t="shared" si="26"/>
        <v>99999</v>
      </c>
      <c r="CA37">
        <f t="shared" si="27"/>
        <v>999</v>
      </c>
      <c r="CB37">
        <f t="shared" si="28"/>
        <v>99</v>
      </c>
      <c r="CD37">
        <f t="shared" si="29"/>
      </c>
      <c r="CF37">
        <f>IF('[1]Einstellung'!M70="",0,1)</f>
        <v>0</v>
      </c>
      <c r="CG37">
        <f t="shared" si="30"/>
        <v>0</v>
      </c>
      <c r="CH37">
        <f t="shared" si="31"/>
        <v>0</v>
      </c>
      <c r="CI37">
        <f t="shared" si="32"/>
        <v>0</v>
      </c>
      <c r="CJ37">
        <f t="shared" si="33"/>
        <v>0</v>
      </c>
      <c r="CK37">
        <f t="shared" si="129"/>
        <v>0</v>
      </c>
      <c r="CL37">
        <f t="shared" si="34"/>
        <v>99999</v>
      </c>
      <c r="CM37">
        <f t="shared" si="35"/>
        <v>99999</v>
      </c>
      <c r="CN37">
        <f t="shared" si="36"/>
        <v>999</v>
      </c>
      <c r="CO37">
        <f t="shared" si="37"/>
        <v>99</v>
      </c>
      <c r="CQ37">
        <f t="shared" si="38"/>
        <v>0</v>
      </c>
      <c r="CS37">
        <f>IF('[1]Einstellung'!N70="",0,1)</f>
        <v>0</v>
      </c>
      <c r="CT37">
        <f t="shared" si="39"/>
        <v>0</v>
      </c>
      <c r="CU37">
        <f t="shared" si="40"/>
        <v>0</v>
      </c>
      <c r="CV37">
        <f t="shared" si="41"/>
        <v>0</v>
      </c>
      <c r="CW37">
        <f t="shared" si="42"/>
        <v>0</v>
      </c>
      <c r="CX37">
        <f t="shared" si="130"/>
        <v>0</v>
      </c>
      <c r="CY37">
        <f t="shared" si="43"/>
        <v>99999</v>
      </c>
      <c r="CZ37">
        <f t="shared" si="44"/>
        <v>99999</v>
      </c>
      <c r="DA37">
        <f t="shared" si="45"/>
        <v>999</v>
      </c>
      <c r="DB37">
        <f t="shared" si="46"/>
        <v>99</v>
      </c>
      <c r="DD37">
        <f t="shared" si="47"/>
        <v>0</v>
      </c>
      <c r="DF37">
        <f>IF('[1]Einstellung'!O70="",0,1)</f>
        <v>0</v>
      </c>
      <c r="DG37">
        <f t="shared" si="48"/>
        <v>0</v>
      </c>
      <c r="DH37">
        <f t="shared" si="49"/>
        <v>0</v>
      </c>
      <c r="DI37">
        <f t="shared" si="50"/>
        <v>0</v>
      </c>
      <c r="DJ37">
        <f t="shared" si="51"/>
        <v>0</v>
      </c>
      <c r="DK37">
        <f t="shared" si="131"/>
        <v>0</v>
      </c>
      <c r="DL37">
        <f t="shared" si="52"/>
        <v>99999</v>
      </c>
      <c r="DM37">
        <f t="shared" si="53"/>
        <v>99999</v>
      </c>
      <c r="DN37">
        <f t="shared" si="54"/>
        <v>999</v>
      </c>
      <c r="DO37">
        <f t="shared" si="55"/>
        <v>99</v>
      </c>
      <c r="DQ37">
        <f t="shared" si="56"/>
        <v>0</v>
      </c>
      <c r="DS37">
        <f>IF('[1]Einstellung'!P70="",0,1)</f>
        <v>0</v>
      </c>
      <c r="DT37">
        <f t="shared" si="57"/>
        <v>0</v>
      </c>
      <c r="DU37">
        <f t="shared" si="58"/>
        <v>0</v>
      </c>
      <c r="DV37">
        <f t="shared" si="59"/>
        <v>0</v>
      </c>
      <c r="DW37">
        <f t="shared" si="60"/>
        <v>0</v>
      </c>
      <c r="DX37">
        <f t="shared" si="132"/>
        <v>0</v>
      </c>
      <c r="DY37">
        <f t="shared" si="61"/>
        <v>99999</v>
      </c>
      <c r="DZ37">
        <f>SMALL(DY$7:DY$42,$A37)</f>
        <v>99999</v>
      </c>
      <c r="EA37">
        <f t="shared" si="62"/>
        <v>999</v>
      </c>
      <c r="EB37">
        <f t="shared" si="63"/>
        <v>99</v>
      </c>
      <c r="ED37">
        <f t="shared" si="64"/>
        <v>0</v>
      </c>
      <c r="EF37">
        <f>IF('[1]Einstellung'!Q70="",0,1)</f>
        <v>0</v>
      </c>
      <c r="EG37">
        <f t="shared" si="65"/>
        <v>0</v>
      </c>
      <c r="EH37">
        <f>LARGE(EG$7:EG$42,$A37)</f>
        <v>0</v>
      </c>
      <c r="EI37">
        <f t="shared" si="66"/>
        <v>0</v>
      </c>
      <c r="EJ37">
        <f t="shared" si="67"/>
        <v>0</v>
      </c>
      <c r="EK37">
        <f t="shared" si="133"/>
        <v>0</v>
      </c>
      <c r="EL37">
        <f t="shared" si="68"/>
        <v>99999</v>
      </c>
      <c r="EM37">
        <f>SMALL(EL$7:EL$42,$A37)</f>
        <v>99999</v>
      </c>
      <c r="EN37">
        <f t="shared" si="69"/>
        <v>999</v>
      </c>
      <c r="EO37">
        <f t="shared" si="70"/>
        <v>99</v>
      </c>
      <c r="EQ37">
        <f t="shared" si="71"/>
        <v>0</v>
      </c>
      <c r="ES37">
        <f>IF('[1]Einstellung'!R70="",0,1)</f>
        <v>0</v>
      </c>
      <c r="ET37">
        <f t="shared" si="72"/>
        <v>0</v>
      </c>
      <c r="EU37">
        <f>LARGE(ET$7:ET$42,$A37)</f>
        <v>0</v>
      </c>
      <c r="EV37">
        <f t="shared" si="73"/>
        <v>0</v>
      </c>
      <c r="EW37">
        <f t="shared" si="74"/>
        <v>0</v>
      </c>
      <c r="EX37">
        <f t="shared" si="134"/>
        <v>0</v>
      </c>
      <c r="EY37">
        <f t="shared" si="75"/>
        <v>99999</v>
      </c>
      <c r="EZ37">
        <f>SMALL(EY$7:EY$42,$A37)</f>
        <v>99999</v>
      </c>
      <c r="FA37">
        <f t="shared" si="76"/>
        <v>999</v>
      </c>
      <c r="FB37">
        <f t="shared" si="77"/>
        <v>99</v>
      </c>
      <c r="FD37">
        <f t="shared" si="78"/>
        <v>0</v>
      </c>
      <c r="FF37">
        <f>IF('[1]Einstellung'!S70="",0,1)</f>
        <v>0</v>
      </c>
      <c r="FG37">
        <f t="shared" si="79"/>
        <v>0</v>
      </c>
      <c r="FH37">
        <f>LARGE(FG$7:FG$42,$A37)</f>
        <v>0</v>
      </c>
      <c r="FI37">
        <f t="shared" si="80"/>
        <v>0</v>
      </c>
      <c r="FJ37">
        <f t="shared" si="81"/>
        <v>0</v>
      </c>
      <c r="FK37">
        <f t="shared" si="135"/>
        <v>0</v>
      </c>
      <c r="FL37">
        <f t="shared" si="82"/>
        <v>99999</v>
      </c>
      <c r="FM37" s="14">
        <f>SMALL(FL$7:FL$42,$A37)</f>
        <v>99999</v>
      </c>
      <c r="FN37">
        <f t="shared" si="83"/>
        <v>999</v>
      </c>
      <c r="FO37">
        <f t="shared" si="84"/>
        <v>99</v>
      </c>
      <c r="FQ37">
        <f t="shared" si="85"/>
        <v>0</v>
      </c>
      <c r="FS37">
        <f>IF('[1]Einstellung'!T70="",0,1)</f>
        <v>0</v>
      </c>
      <c r="FT37">
        <f t="shared" si="86"/>
        <v>0</v>
      </c>
      <c r="FU37">
        <f>LARGE(FT$7:FT$42,$A37)</f>
        <v>0</v>
      </c>
      <c r="FV37">
        <f t="shared" si="87"/>
        <v>0</v>
      </c>
      <c r="FW37">
        <f t="shared" si="88"/>
        <v>0</v>
      </c>
      <c r="FX37">
        <f t="shared" si="136"/>
        <v>0</v>
      </c>
      <c r="FY37">
        <f t="shared" si="89"/>
        <v>99999</v>
      </c>
      <c r="FZ37">
        <f>SMALL(FY$7:FY$42,$A37)</f>
        <v>99999</v>
      </c>
      <c r="GA37">
        <f t="shared" si="90"/>
        <v>999</v>
      </c>
      <c r="GB37">
        <f t="shared" si="91"/>
        <v>99</v>
      </c>
      <c r="GD37">
        <f t="shared" si="92"/>
        <v>0</v>
      </c>
      <c r="GF37">
        <f>IF('[1]Einstellung'!U70="",0,1)</f>
        <v>0</v>
      </c>
      <c r="GG37">
        <f t="shared" si="93"/>
        <v>0</v>
      </c>
      <c r="GH37">
        <f>LARGE(GG$7:GG$42,$A37)</f>
        <v>0</v>
      </c>
      <c r="GI37">
        <f t="shared" si="94"/>
        <v>0</v>
      </c>
      <c r="GJ37">
        <f t="shared" si="95"/>
        <v>0</v>
      </c>
      <c r="GK37">
        <f t="shared" si="137"/>
        <v>0</v>
      </c>
      <c r="GL37">
        <f t="shared" si="96"/>
        <v>99999</v>
      </c>
      <c r="GM37">
        <f>SMALL(GL$7:GL$42,$A37)</f>
        <v>99999</v>
      </c>
      <c r="GN37">
        <f t="shared" si="97"/>
        <v>999</v>
      </c>
      <c r="GO37">
        <f t="shared" si="98"/>
        <v>99</v>
      </c>
      <c r="GQ37">
        <f t="shared" si="99"/>
        <v>0</v>
      </c>
      <c r="GS37">
        <f>IF('[1]Einstellung'!V70="",0,1)</f>
        <v>0</v>
      </c>
      <c r="GT37">
        <f t="shared" si="100"/>
        <v>0</v>
      </c>
      <c r="GU37">
        <f>LARGE(GT$7:GT$42,$A37)</f>
        <v>0</v>
      </c>
      <c r="GV37">
        <f t="shared" si="101"/>
        <v>0</v>
      </c>
      <c r="GW37">
        <f t="shared" si="102"/>
        <v>0</v>
      </c>
      <c r="GX37">
        <f t="shared" si="138"/>
        <v>0</v>
      </c>
      <c r="GY37">
        <f t="shared" si="103"/>
        <v>99999</v>
      </c>
      <c r="GZ37">
        <f>SMALL(GY$7:GY$42,$A37)</f>
        <v>99999</v>
      </c>
      <c r="HA37">
        <f t="shared" si="104"/>
        <v>999</v>
      </c>
      <c r="HB37">
        <f t="shared" si="105"/>
        <v>99</v>
      </c>
      <c r="HD37">
        <f t="shared" si="106"/>
        <v>0</v>
      </c>
      <c r="HF37">
        <f>IF('[1]Einstellung'!W70="",0,1)</f>
        <v>0</v>
      </c>
      <c r="HG37">
        <f t="shared" si="107"/>
        <v>0</v>
      </c>
      <c r="HH37">
        <f>LARGE(HG$7:HG$42,$A37)</f>
        <v>0</v>
      </c>
      <c r="HI37">
        <f t="shared" si="108"/>
        <v>0</v>
      </c>
      <c r="HJ37">
        <f t="shared" si="109"/>
        <v>0</v>
      </c>
      <c r="HK37">
        <f t="shared" si="139"/>
        <v>0</v>
      </c>
      <c r="HL37">
        <f t="shared" si="110"/>
        <v>99999</v>
      </c>
      <c r="HM37">
        <f>SMALL(HL$7:HL$42,$A37)</f>
        <v>99999</v>
      </c>
      <c r="HN37">
        <f t="shared" si="111"/>
        <v>999</v>
      </c>
      <c r="HO37">
        <f t="shared" si="112"/>
        <v>99</v>
      </c>
      <c r="HQ37">
        <f t="shared" si="113"/>
        <v>0</v>
      </c>
      <c r="HS37">
        <f>IF('[1]Einstellung'!X70="",0,1)</f>
        <v>0</v>
      </c>
      <c r="HT37">
        <f t="shared" si="114"/>
        <v>0</v>
      </c>
      <c r="HU37">
        <f>LARGE(HT$7:HT$42,$A37)</f>
        <v>0</v>
      </c>
      <c r="HV37">
        <f t="shared" si="115"/>
        <v>0</v>
      </c>
      <c r="HW37">
        <f t="shared" si="116"/>
        <v>0</v>
      </c>
      <c r="HX37">
        <f t="shared" si="140"/>
        <v>0</v>
      </c>
      <c r="HY37">
        <f t="shared" si="117"/>
        <v>99999</v>
      </c>
      <c r="HZ37">
        <f>SMALL(HY$7:HY$42,$A37)</f>
        <v>99999</v>
      </c>
      <c r="IA37">
        <f t="shared" si="118"/>
        <v>999</v>
      </c>
      <c r="IB37">
        <f t="shared" si="119"/>
        <v>99</v>
      </c>
      <c r="ID37">
        <f t="shared" si="120"/>
        <v>0</v>
      </c>
      <c r="IF37">
        <f>IF('[1]Einstellung'!Y70="",0,1)</f>
        <v>0</v>
      </c>
      <c r="IG37">
        <f t="shared" si="121"/>
        <v>0</v>
      </c>
      <c r="IH37">
        <f>LARGE(IG$7:IG$42,$A37)</f>
        <v>0</v>
      </c>
      <c r="II37">
        <f t="shared" si="122"/>
        <v>0</v>
      </c>
      <c r="IJ37">
        <f t="shared" si="123"/>
        <v>0</v>
      </c>
      <c r="IK37">
        <f t="shared" si="141"/>
        <v>0</v>
      </c>
      <c r="IL37">
        <f t="shared" si="124"/>
        <v>99999</v>
      </c>
      <c r="IM37">
        <f>SMALL(IL$7:IL$42,$A37)</f>
        <v>99999</v>
      </c>
      <c r="IN37">
        <f t="shared" si="125"/>
        <v>999</v>
      </c>
      <c r="IO37">
        <f t="shared" si="126"/>
        <v>99</v>
      </c>
    </row>
    <row r="38" spans="1:249" ht="13.5" customHeight="1">
      <c r="A38" s="47">
        <v>32</v>
      </c>
      <c r="B38" s="47">
        <f>IF('[1]Einstellung'!B71&lt;&gt;"",'[1]Einstellung'!B71,"")</f>
      </c>
      <c r="C38" s="63">
        <f>'[1]Einstellung'!D71</f>
      </c>
      <c r="D38" s="64">
        <f>'[1]Einstellung'!D71</f>
      </c>
      <c r="E38" s="50">
        <f>'[1]Einstellung'!K71</f>
      </c>
      <c r="F38" s="51">
        <f t="shared" si="142"/>
      </c>
      <c r="G38" s="47">
        <f t="shared" si="143"/>
      </c>
      <c r="H38" s="91">
        <f t="shared" si="144"/>
      </c>
      <c r="I38" s="92">
        <f t="shared" si="145"/>
      </c>
      <c r="J38" s="93">
        <f t="shared" si="146"/>
      </c>
      <c r="K38" s="94">
        <f t="shared" si="147"/>
      </c>
      <c r="L38" s="93">
        <f t="shared" si="148"/>
      </c>
      <c r="M38" s="94">
        <f t="shared" si="149"/>
      </c>
      <c r="N38" s="93">
        <f t="shared" si="150"/>
      </c>
      <c r="O38" s="95">
        <f t="shared" si="151"/>
      </c>
      <c r="P38" s="96">
        <f t="shared" si="152"/>
      </c>
      <c r="Q38" s="92">
        <f t="shared" si="153"/>
      </c>
      <c r="R38" s="93">
        <f t="shared" si="154"/>
      </c>
      <c r="S38" s="94">
        <f t="shared" si="155"/>
      </c>
      <c r="T38" s="93">
        <f t="shared" si="156"/>
      </c>
      <c r="U38" s="94">
        <f t="shared" si="157"/>
      </c>
      <c r="V38" s="93">
        <f t="shared" si="158"/>
      </c>
      <c r="W38" s="95">
        <f t="shared" si="159"/>
      </c>
      <c r="X38" s="96">
        <f t="shared" si="160"/>
      </c>
      <c r="Y38" s="97">
        <f t="shared" si="161"/>
      </c>
      <c r="Z38" s="98">
        <f t="shared" si="162"/>
      </c>
      <c r="AA38" s="99">
        <f t="shared" si="163"/>
      </c>
      <c r="AB38" s="61">
        <f>IF('[1]Einstellung'!L71&lt;&gt;"",IF(ISERROR(VLOOKUP(A38,R_GRP_01,2,FALSE)),99,IF(VLOOKUP(A38,R_GRP_01,1,FALSE)=A38,VLOOKUP(A38,R_GRP_01,2,FALSE),99)),"")</f>
      </c>
      <c r="AC38" s="61">
        <f>IF('[1]Einstellung'!M71&lt;&gt;"",IF(ISERROR(VLOOKUP(A38,R_GRP_02,2)),99,IF(VLOOKUP(A38,R_GRP_02,1)=A38,VLOOKUP(A38,R_GRP_02,2),99)),"")</f>
      </c>
      <c r="AD38" s="61">
        <f>IF('[1]Einstellung'!N71&lt;&gt;"",IF(ISERROR(VLOOKUP(A38,R_GRP_03,2)),99,IF(VLOOKUP(A38,R_GRP_03,1)=A38,VLOOKUP(A38,R_GRP_03,2),99)),"")</f>
      </c>
      <c r="AE38" s="61">
        <f>IF('[1]Einstellung'!O71&lt;&gt;"",IF(ISERROR(VLOOKUP(A38,R_GRP_04,2)),99,IF(VLOOKUP(A38,R_GRP_04,1)=A38,VLOOKUP(A38,R_GRP_04,2),99)),"")</f>
      </c>
      <c r="AF38" s="61">
        <f>IF('[1]Einstellung'!P71&lt;&gt;"",IF(ISERROR(VLOOKUP(A38,R_GRP_05,2)),99,IF(VLOOKUP(A38,R_GRP_05,1)=A38,VLOOKUP(A38,R_GRP_05,2),99)),"")</f>
      </c>
      <c r="AG38" s="61">
        <f>IF('[1]Einstellung'!Q71&lt;&gt;"",IF(ISERROR(VLOOKUP(A38,R_GRP_06,2)),99,IF(VLOOKUP(A38,R_GRP_06,1)=A38,VLOOKUP(A38,R_GRP_06,2),99)),"")</f>
      </c>
      <c r="AH38" s="61">
        <f>IF('[1]Einstellung'!R71&lt;&gt;"",IF(ISERROR(VLOOKUP(A38,R_GRP_07,2)),99,IF(VLOOKUP(A38,R_GRP_07,1)=A38,VLOOKUP(A38,R_GRP_07,2),99)),"")</f>
      </c>
      <c r="AI38" s="61">
        <f>IF('[1]Einstellung'!S71&lt;&gt;"",IF(ISERROR(VLOOKUP(A38,R_GRP_08,2)),99,IF(VLOOKUP(A38,R_GRP_08,1)=A38,VLOOKUP(A38,R_GRP_08,2),99)),"")</f>
      </c>
      <c r="AJ38" s="61">
        <f>IF('[1]Einstellung'!T71&lt;&gt;"",IF(ISERROR(VLOOKUP(A38,R_GRP_09,2)),99,IF(VLOOKUP(A38,R_GRP_09,1)=A38,VLOOKUP(A38,R_GRP_09,2),99)),"")</f>
      </c>
      <c r="AK38" s="61">
        <f>IF('[1]Einstellung'!U71&lt;&gt;"",IF(ISERROR(VLOOKUP(A38,R_GRP_10,2)),99,IF(VLOOKUP(A38,R_GRP_10,1)=A38,VLOOKUP(A38,R_GRP_10,2),99)),"")</f>
      </c>
      <c r="AL38" s="61">
        <f>IF('[1]Einstellung'!V71&lt;&gt;"",IF(ISERROR(VLOOKUP(A38,R_GRP_11,2)),99,IF(VLOOKUP(A38,R_GRP_11,1)=A38,VLOOKUP(A38,R_GRP_11,2),99)),"")</f>
      </c>
      <c r="AM38" s="61">
        <f>IF('[1]Einstellung'!W71&lt;&gt;"",IF(ISERROR(VLOOKUP(A38,R_GRP_12,2)),99,IF(VLOOKUP(A38,R_GRP_12,1)=A38,VLOOKUP(A38,R_GRP_12,2),99)),"")</f>
      </c>
      <c r="AN38" s="61">
        <f>IF('[1]Einstellung'!X71&lt;&gt;"",IF(ISERROR(VLOOKUP(A38,R_GRP_13,2)),99,IF(VLOOKUP(A38,R_GRP_13,1)=A38,VLOOKUP(A38,R_GRP_13,2),99)),"")</f>
      </c>
      <c r="AO38" s="61">
        <f>IF('[1]Einstellung'!Y71&lt;&gt;"",IF(ISERROR(VLOOKUP(A38,R_GRP_14,2)),99,IF(VLOOKUP(A38,R_GRP_14,1)=A38,VLOOKUP(A38,R_GRP_14,2),99)),"")</f>
      </c>
      <c r="AP38" s="100">
        <f t="shared" si="2"/>
      </c>
      <c r="AQ38" s="100">
        <f t="shared" si="3"/>
      </c>
      <c r="AT38">
        <f>'[1]Einstellung'!Z71</f>
        <v>0</v>
      </c>
      <c r="AU38" s="46">
        <f>IF(C38&lt;&gt;"",YEAR('[1]Wiegeliste'!$D$4)-F38,0)</f>
        <v>0</v>
      </c>
      <c r="AV38">
        <f t="shared" si="4"/>
        <v>0</v>
      </c>
      <c r="BQ38">
        <f t="shared" si="19"/>
      </c>
      <c r="BR38">
        <f t="shared" si="20"/>
        <v>0</v>
      </c>
      <c r="BS38">
        <f>IF('[1]Einstellung'!L71="",0,1)</f>
        <v>0</v>
      </c>
      <c r="BT38">
        <f t="shared" si="21"/>
        <v>0</v>
      </c>
      <c r="BU38">
        <f t="shared" si="22"/>
        <v>0</v>
      </c>
      <c r="BV38">
        <f t="shared" si="23"/>
        <v>0</v>
      </c>
      <c r="BW38">
        <f t="shared" si="24"/>
        <v>0</v>
      </c>
      <c r="BX38">
        <f t="shared" si="128"/>
        <v>0</v>
      </c>
      <c r="BY38">
        <f t="shared" si="25"/>
        <v>99999</v>
      </c>
      <c r="BZ38">
        <f t="shared" si="26"/>
        <v>99999</v>
      </c>
      <c r="CA38">
        <f t="shared" si="27"/>
        <v>999</v>
      </c>
      <c r="CB38">
        <f t="shared" si="28"/>
        <v>99</v>
      </c>
      <c r="CD38">
        <f t="shared" si="29"/>
      </c>
      <c r="CF38">
        <f>IF('[1]Einstellung'!M71="",0,1)</f>
        <v>0</v>
      </c>
      <c r="CG38">
        <f t="shared" si="30"/>
        <v>0</v>
      </c>
      <c r="CH38">
        <f t="shared" si="31"/>
        <v>0</v>
      </c>
      <c r="CI38">
        <f t="shared" si="32"/>
        <v>0</v>
      </c>
      <c r="CJ38">
        <f t="shared" si="33"/>
        <v>0</v>
      </c>
      <c r="CK38">
        <f t="shared" si="129"/>
        <v>0</v>
      </c>
      <c r="CL38">
        <f t="shared" si="34"/>
        <v>99999</v>
      </c>
      <c r="CM38">
        <f t="shared" si="35"/>
        <v>99999</v>
      </c>
      <c r="CN38">
        <f t="shared" si="36"/>
        <v>999</v>
      </c>
      <c r="CO38">
        <f t="shared" si="37"/>
        <v>99</v>
      </c>
      <c r="CQ38">
        <f t="shared" si="38"/>
        <v>0</v>
      </c>
      <c r="CS38">
        <f>IF('[1]Einstellung'!N71="",0,1)</f>
        <v>0</v>
      </c>
      <c r="CT38">
        <f t="shared" si="39"/>
        <v>0</v>
      </c>
      <c r="CU38">
        <f t="shared" si="40"/>
        <v>0</v>
      </c>
      <c r="CV38">
        <f t="shared" si="41"/>
        <v>0</v>
      </c>
      <c r="CW38">
        <f t="shared" si="42"/>
        <v>0</v>
      </c>
      <c r="CX38">
        <f t="shared" si="130"/>
        <v>0</v>
      </c>
      <c r="CY38">
        <f t="shared" si="43"/>
        <v>99999</v>
      </c>
      <c r="CZ38">
        <f t="shared" si="44"/>
        <v>99999</v>
      </c>
      <c r="DA38">
        <f t="shared" si="45"/>
        <v>999</v>
      </c>
      <c r="DB38">
        <f t="shared" si="46"/>
        <v>99</v>
      </c>
      <c r="DD38">
        <f t="shared" si="47"/>
        <v>0</v>
      </c>
      <c r="DF38">
        <f>IF('[1]Einstellung'!O71="",0,1)</f>
        <v>0</v>
      </c>
      <c r="DG38">
        <f t="shared" si="48"/>
        <v>0</v>
      </c>
      <c r="DH38">
        <f t="shared" si="49"/>
        <v>0</v>
      </c>
      <c r="DI38">
        <f t="shared" si="50"/>
        <v>0</v>
      </c>
      <c r="DJ38">
        <f t="shared" si="51"/>
        <v>0</v>
      </c>
      <c r="DK38">
        <f t="shared" si="131"/>
        <v>0</v>
      </c>
      <c r="DL38">
        <f t="shared" si="52"/>
        <v>99999</v>
      </c>
      <c r="DM38">
        <f t="shared" si="53"/>
        <v>99999</v>
      </c>
      <c r="DN38">
        <f t="shared" si="54"/>
        <v>999</v>
      </c>
      <c r="DO38">
        <f t="shared" si="55"/>
        <v>99</v>
      </c>
      <c r="DQ38">
        <f t="shared" si="56"/>
        <v>0</v>
      </c>
      <c r="DS38">
        <f>IF('[1]Einstellung'!P71="",0,1)</f>
        <v>0</v>
      </c>
      <c r="DT38">
        <f t="shared" si="57"/>
        <v>0</v>
      </c>
      <c r="DU38">
        <f t="shared" si="58"/>
        <v>0</v>
      </c>
      <c r="DV38">
        <f t="shared" si="59"/>
        <v>0</v>
      </c>
      <c r="DW38">
        <f t="shared" si="60"/>
        <v>0</v>
      </c>
      <c r="DX38">
        <f t="shared" si="132"/>
        <v>0</v>
      </c>
      <c r="DY38">
        <f t="shared" si="61"/>
        <v>99999</v>
      </c>
      <c r="DZ38">
        <f>SMALL(DY$7:DY$42,$A38)</f>
        <v>99999</v>
      </c>
      <c r="EA38">
        <f t="shared" si="62"/>
        <v>999</v>
      </c>
      <c r="EB38">
        <f t="shared" si="63"/>
        <v>99</v>
      </c>
      <c r="ED38">
        <f t="shared" si="64"/>
        <v>0</v>
      </c>
      <c r="EF38">
        <f>IF('[1]Einstellung'!Q71="",0,1)</f>
        <v>0</v>
      </c>
      <c r="EG38">
        <f t="shared" si="65"/>
        <v>0</v>
      </c>
      <c r="EH38">
        <f>LARGE(EG$7:EG$42,$A38)</f>
        <v>0</v>
      </c>
      <c r="EI38">
        <f t="shared" si="66"/>
        <v>0</v>
      </c>
      <c r="EJ38">
        <f t="shared" si="67"/>
        <v>0</v>
      </c>
      <c r="EK38">
        <f t="shared" si="133"/>
        <v>0</v>
      </c>
      <c r="EL38">
        <f t="shared" si="68"/>
        <v>99999</v>
      </c>
      <c r="EM38">
        <f>SMALL(EL$7:EL$42,$A38)</f>
        <v>99999</v>
      </c>
      <c r="EN38">
        <f t="shared" si="69"/>
        <v>999</v>
      </c>
      <c r="EO38">
        <f t="shared" si="70"/>
        <v>99</v>
      </c>
      <c r="EQ38">
        <f t="shared" si="71"/>
        <v>0</v>
      </c>
      <c r="ES38">
        <f>IF('[1]Einstellung'!R71="",0,1)</f>
        <v>0</v>
      </c>
      <c r="ET38">
        <f t="shared" si="72"/>
        <v>0</v>
      </c>
      <c r="EU38">
        <f>LARGE(ET$7:ET$42,$A38)</f>
        <v>0</v>
      </c>
      <c r="EV38">
        <f t="shared" si="73"/>
        <v>0</v>
      </c>
      <c r="EW38">
        <f t="shared" si="74"/>
        <v>0</v>
      </c>
      <c r="EX38">
        <f t="shared" si="134"/>
        <v>0</v>
      </c>
      <c r="EY38">
        <f t="shared" si="75"/>
        <v>99999</v>
      </c>
      <c r="EZ38">
        <f>SMALL(EY$7:EY$42,$A38)</f>
        <v>99999</v>
      </c>
      <c r="FA38">
        <f t="shared" si="76"/>
        <v>999</v>
      </c>
      <c r="FB38">
        <f t="shared" si="77"/>
        <v>99</v>
      </c>
      <c r="FD38">
        <f t="shared" si="78"/>
        <v>0</v>
      </c>
      <c r="FF38">
        <f>IF('[1]Einstellung'!S71="",0,1)</f>
        <v>0</v>
      </c>
      <c r="FG38">
        <f t="shared" si="79"/>
        <v>0</v>
      </c>
      <c r="FH38">
        <f>LARGE(FG$7:FG$42,$A38)</f>
        <v>0</v>
      </c>
      <c r="FI38">
        <f t="shared" si="80"/>
        <v>0</v>
      </c>
      <c r="FJ38">
        <f t="shared" si="81"/>
        <v>0</v>
      </c>
      <c r="FK38">
        <f t="shared" si="135"/>
        <v>0</v>
      </c>
      <c r="FL38">
        <f t="shared" si="82"/>
        <v>99999</v>
      </c>
      <c r="FM38" s="14">
        <f>SMALL(FL$7:FL$42,$A38)</f>
        <v>99999</v>
      </c>
      <c r="FN38">
        <f t="shared" si="83"/>
        <v>999</v>
      </c>
      <c r="FO38">
        <f t="shared" si="84"/>
        <v>99</v>
      </c>
      <c r="FQ38">
        <f t="shared" si="85"/>
        <v>0</v>
      </c>
      <c r="FS38">
        <f>IF('[1]Einstellung'!T71="",0,1)</f>
        <v>0</v>
      </c>
      <c r="FT38">
        <f t="shared" si="86"/>
        <v>0</v>
      </c>
      <c r="FU38">
        <f>LARGE(FT$7:FT$42,$A38)</f>
        <v>0</v>
      </c>
      <c r="FV38">
        <f t="shared" si="87"/>
        <v>0</v>
      </c>
      <c r="FW38">
        <f t="shared" si="88"/>
        <v>0</v>
      </c>
      <c r="FX38">
        <f t="shared" si="136"/>
        <v>0</v>
      </c>
      <c r="FY38">
        <f t="shared" si="89"/>
        <v>99999</v>
      </c>
      <c r="FZ38">
        <f>SMALL(FY$7:FY$42,$A38)</f>
        <v>99999</v>
      </c>
      <c r="GA38">
        <f t="shared" si="90"/>
        <v>999</v>
      </c>
      <c r="GB38">
        <f t="shared" si="91"/>
        <v>99</v>
      </c>
      <c r="GD38">
        <f t="shared" si="92"/>
        <v>0</v>
      </c>
      <c r="GF38">
        <f>IF('[1]Einstellung'!U71="",0,1)</f>
        <v>0</v>
      </c>
      <c r="GG38">
        <f t="shared" si="93"/>
        <v>0</v>
      </c>
      <c r="GH38">
        <f>LARGE(GG$7:GG$42,$A38)</f>
        <v>0</v>
      </c>
      <c r="GI38">
        <f t="shared" si="94"/>
        <v>0</v>
      </c>
      <c r="GJ38">
        <f t="shared" si="95"/>
        <v>0</v>
      </c>
      <c r="GK38">
        <f t="shared" si="137"/>
        <v>0</v>
      </c>
      <c r="GL38">
        <f t="shared" si="96"/>
        <v>99999</v>
      </c>
      <c r="GM38">
        <f>SMALL(GL$7:GL$42,$A38)</f>
        <v>99999</v>
      </c>
      <c r="GN38">
        <f t="shared" si="97"/>
        <v>999</v>
      </c>
      <c r="GO38">
        <f t="shared" si="98"/>
        <v>99</v>
      </c>
      <c r="GQ38">
        <f t="shared" si="99"/>
        <v>0</v>
      </c>
      <c r="GS38">
        <f>IF('[1]Einstellung'!V71="",0,1)</f>
        <v>0</v>
      </c>
      <c r="GT38">
        <f t="shared" si="100"/>
        <v>0</v>
      </c>
      <c r="GU38">
        <f>LARGE(GT$7:GT$42,$A38)</f>
        <v>0</v>
      </c>
      <c r="GV38">
        <f t="shared" si="101"/>
        <v>0</v>
      </c>
      <c r="GW38">
        <f t="shared" si="102"/>
        <v>0</v>
      </c>
      <c r="GX38">
        <f t="shared" si="138"/>
        <v>0</v>
      </c>
      <c r="GY38">
        <f t="shared" si="103"/>
        <v>99999</v>
      </c>
      <c r="GZ38">
        <f>SMALL(GY$7:GY$42,$A38)</f>
        <v>99999</v>
      </c>
      <c r="HA38">
        <f t="shared" si="104"/>
        <v>999</v>
      </c>
      <c r="HB38">
        <f t="shared" si="105"/>
        <v>99</v>
      </c>
      <c r="HD38">
        <f t="shared" si="106"/>
        <v>0</v>
      </c>
      <c r="HF38">
        <f>IF('[1]Einstellung'!W71="",0,1)</f>
        <v>0</v>
      </c>
      <c r="HG38">
        <f t="shared" si="107"/>
        <v>0</v>
      </c>
      <c r="HH38">
        <f>LARGE(HG$7:HG$42,$A38)</f>
        <v>0</v>
      </c>
      <c r="HI38">
        <f t="shared" si="108"/>
        <v>0</v>
      </c>
      <c r="HJ38">
        <f t="shared" si="109"/>
        <v>0</v>
      </c>
      <c r="HK38">
        <f t="shared" si="139"/>
        <v>0</v>
      </c>
      <c r="HL38">
        <f t="shared" si="110"/>
        <v>99999</v>
      </c>
      <c r="HM38">
        <f>SMALL(HL$7:HL$42,$A38)</f>
        <v>99999</v>
      </c>
      <c r="HN38">
        <f t="shared" si="111"/>
        <v>999</v>
      </c>
      <c r="HO38">
        <f t="shared" si="112"/>
        <v>99</v>
      </c>
      <c r="HQ38">
        <f t="shared" si="113"/>
        <v>0</v>
      </c>
      <c r="HS38">
        <f>IF('[1]Einstellung'!X71="",0,1)</f>
        <v>0</v>
      </c>
      <c r="HT38">
        <f t="shared" si="114"/>
        <v>0</v>
      </c>
      <c r="HU38">
        <f>LARGE(HT$7:HT$42,$A38)</f>
        <v>0</v>
      </c>
      <c r="HV38">
        <f t="shared" si="115"/>
        <v>0</v>
      </c>
      <c r="HW38">
        <f t="shared" si="116"/>
        <v>0</v>
      </c>
      <c r="HX38">
        <f t="shared" si="140"/>
        <v>0</v>
      </c>
      <c r="HY38">
        <f t="shared" si="117"/>
        <v>99999</v>
      </c>
      <c r="HZ38">
        <f>SMALL(HY$7:HY$42,$A38)</f>
        <v>99999</v>
      </c>
      <c r="IA38">
        <f t="shared" si="118"/>
        <v>999</v>
      </c>
      <c r="IB38">
        <f t="shared" si="119"/>
        <v>99</v>
      </c>
      <c r="ID38">
        <f t="shared" si="120"/>
        <v>0</v>
      </c>
      <c r="IF38">
        <f>IF('[1]Einstellung'!Y71="",0,1)</f>
        <v>0</v>
      </c>
      <c r="IG38">
        <f t="shared" si="121"/>
        <v>0</v>
      </c>
      <c r="IH38">
        <f>LARGE(IG$7:IG$42,$A38)</f>
        <v>0</v>
      </c>
      <c r="II38">
        <f t="shared" si="122"/>
        <v>0</v>
      </c>
      <c r="IJ38">
        <f t="shared" si="123"/>
        <v>0</v>
      </c>
      <c r="IK38">
        <f t="shared" si="141"/>
        <v>0</v>
      </c>
      <c r="IL38">
        <f t="shared" si="124"/>
        <v>99999</v>
      </c>
      <c r="IM38">
        <f>SMALL(IL$7:IL$42,$A38)</f>
        <v>99999</v>
      </c>
      <c r="IN38">
        <f t="shared" si="125"/>
        <v>999</v>
      </c>
      <c r="IO38">
        <f t="shared" si="126"/>
        <v>99</v>
      </c>
    </row>
    <row r="39" spans="1:249" ht="13.5" customHeight="1">
      <c r="A39" s="47">
        <v>33</v>
      </c>
      <c r="B39" s="47">
        <f>IF('[1]Einstellung'!B72&lt;&gt;"",'[1]Einstellung'!B72,"")</f>
      </c>
      <c r="C39" s="63">
        <f>'[1]Einstellung'!D72</f>
      </c>
      <c r="D39" s="64">
        <f>'[1]Einstellung'!D72</f>
      </c>
      <c r="E39" s="50">
        <f>'[1]Einstellung'!K72</f>
      </c>
      <c r="F39" s="51">
        <f t="shared" si="142"/>
      </c>
      <c r="G39" s="47">
        <f t="shared" si="143"/>
      </c>
      <c r="H39" s="91">
        <f t="shared" si="144"/>
      </c>
      <c r="I39" s="92">
        <f t="shared" si="145"/>
      </c>
      <c r="J39" s="93">
        <f t="shared" si="146"/>
      </c>
      <c r="K39" s="94">
        <f t="shared" si="147"/>
      </c>
      <c r="L39" s="93">
        <f t="shared" si="148"/>
      </c>
      <c r="M39" s="94">
        <f t="shared" si="149"/>
      </c>
      <c r="N39" s="93">
        <f t="shared" si="150"/>
      </c>
      <c r="O39" s="95">
        <f t="shared" si="151"/>
      </c>
      <c r="P39" s="96">
        <f t="shared" si="152"/>
      </c>
      <c r="Q39" s="92">
        <f t="shared" si="153"/>
      </c>
      <c r="R39" s="93">
        <f t="shared" si="154"/>
      </c>
      <c r="S39" s="94">
        <f t="shared" si="155"/>
      </c>
      <c r="T39" s="93">
        <f t="shared" si="156"/>
      </c>
      <c r="U39" s="94">
        <f t="shared" si="157"/>
      </c>
      <c r="V39" s="93">
        <f t="shared" si="158"/>
      </c>
      <c r="W39" s="95">
        <f t="shared" si="159"/>
      </c>
      <c r="X39" s="96">
        <f t="shared" si="160"/>
      </c>
      <c r="Y39" s="97">
        <f t="shared" si="161"/>
      </c>
      <c r="Z39" s="98">
        <f t="shared" si="162"/>
      </c>
      <c r="AA39" s="99">
        <f t="shared" si="163"/>
      </c>
      <c r="AB39" s="61">
        <f>IF('[1]Einstellung'!L72&lt;&gt;"",IF(ISERROR(VLOOKUP(A39,R_GRP_01,2,FALSE)),99,IF(VLOOKUP(A39,R_GRP_01,1,FALSE)=A39,VLOOKUP(A39,R_GRP_01,2,FALSE),99)),"")</f>
      </c>
      <c r="AC39" s="61">
        <f>IF('[1]Einstellung'!M72&lt;&gt;"",IF(ISERROR(VLOOKUP(A39,R_GRP_02,2)),99,IF(VLOOKUP(A39,R_GRP_02,1)=A39,VLOOKUP(A39,R_GRP_02,2),99)),"")</f>
      </c>
      <c r="AD39" s="61">
        <f>IF('[1]Einstellung'!N72&lt;&gt;"",IF(ISERROR(VLOOKUP(A39,R_GRP_03,2)),99,IF(VLOOKUP(A39,R_GRP_03,1)=A39,VLOOKUP(A39,R_GRP_03,2),99)),"")</f>
      </c>
      <c r="AE39" s="61">
        <f>IF('[1]Einstellung'!O72&lt;&gt;"",IF(ISERROR(VLOOKUP(A39,R_GRP_04,2)),99,IF(VLOOKUP(A39,R_GRP_04,1)=A39,VLOOKUP(A39,R_GRP_04,2),99)),"")</f>
      </c>
      <c r="AF39" s="61">
        <f>IF('[1]Einstellung'!P72&lt;&gt;"",IF(ISERROR(VLOOKUP(A39,R_GRP_05,2)),99,IF(VLOOKUP(A39,R_GRP_05,1)=A39,VLOOKUP(A39,R_GRP_05,2),99)),"")</f>
      </c>
      <c r="AG39" s="61">
        <f>IF('[1]Einstellung'!Q72&lt;&gt;"",IF(ISERROR(VLOOKUP(A39,R_GRP_06,2)),99,IF(VLOOKUP(A39,R_GRP_06,1)=A39,VLOOKUP(A39,R_GRP_06,2),99)),"")</f>
      </c>
      <c r="AH39" s="61">
        <f>IF('[1]Einstellung'!R72&lt;&gt;"",IF(ISERROR(VLOOKUP(A39,R_GRP_07,2)),99,IF(VLOOKUP(A39,R_GRP_07,1)=A39,VLOOKUP(A39,R_GRP_07,2),99)),"")</f>
      </c>
      <c r="AI39" s="61">
        <f>IF('[1]Einstellung'!S72&lt;&gt;"",IF(ISERROR(VLOOKUP(A39,R_GRP_08,2)),99,IF(VLOOKUP(A39,R_GRP_08,1)=A39,VLOOKUP(A39,R_GRP_08,2),99)),"")</f>
      </c>
      <c r="AJ39" s="61">
        <f>IF('[1]Einstellung'!T72&lt;&gt;"",IF(ISERROR(VLOOKUP(A39,R_GRP_09,2)),99,IF(VLOOKUP(A39,R_GRP_09,1)=A39,VLOOKUP(A39,R_GRP_09,2),99)),"")</f>
      </c>
      <c r="AK39" s="61">
        <f>IF('[1]Einstellung'!U72&lt;&gt;"",IF(ISERROR(VLOOKUP(A39,R_GRP_10,2)),99,IF(VLOOKUP(A39,R_GRP_10,1)=A39,VLOOKUP(A39,R_GRP_10,2),99)),"")</f>
      </c>
      <c r="AL39" s="61">
        <f>IF('[1]Einstellung'!V72&lt;&gt;"",IF(ISERROR(VLOOKUP(A39,R_GRP_11,2)),99,IF(VLOOKUP(A39,R_GRP_11,1)=A39,VLOOKUP(A39,R_GRP_11,2),99)),"")</f>
      </c>
      <c r="AM39" s="61">
        <f>IF('[1]Einstellung'!W72&lt;&gt;"",IF(ISERROR(VLOOKUP(A39,R_GRP_12,2)),99,IF(VLOOKUP(A39,R_GRP_12,1)=A39,VLOOKUP(A39,R_GRP_12,2),99)),"")</f>
      </c>
      <c r="AN39" s="61">
        <f>IF('[1]Einstellung'!X72&lt;&gt;"",IF(ISERROR(VLOOKUP(A39,R_GRP_13,2)),99,IF(VLOOKUP(A39,R_GRP_13,1)=A39,VLOOKUP(A39,R_GRP_13,2),99)),"")</f>
      </c>
      <c r="AO39" s="61">
        <f>IF('[1]Einstellung'!Y72&lt;&gt;"",IF(ISERROR(VLOOKUP(A39,R_GRP_14,2)),99,IF(VLOOKUP(A39,R_GRP_14,1)=A39,VLOOKUP(A39,R_GRP_14,2),99)),"")</f>
      </c>
      <c r="AP39" s="100">
        <f t="shared" si="2"/>
      </c>
      <c r="AQ39" s="100">
        <f t="shared" si="3"/>
      </c>
      <c r="AT39">
        <f>'[1]Einstellung'!Z72</f>
        <v>0</v>
      </c>
      <c r="AU39" s="46">
        <f>IF(C39&lt;&gt;"",YEAR('[1]Wiegeliste'!$D$4)-F39,0)</f>
        <v>0</v>
      </c>
      <c r="AV39">
        <f t="shared" si="4"/>
        <v>0</v>
      </c>
      <c r="BQ39">
        <f t="shared" si="19"/>
      </c>
      <c r="BR39">
        <f t="shared" si="20"/>
        <v>0</v>
      </c>
      <c r="BS39">
        <f>IF('[1]Einstellung'!L72="",0,1)</f>
        <v>0</v>
      </c>
      <c r="BT39">
        <f t="shared" si="21"/>
        <v>0</v>
      </c>
      <c r="BU39">
        <f t="shared" si="22"/>
        <v>0</v>
      </c>
      <c r="BV39">
        <f t="shared" si="23"/>
        <v>0</v>
      </c>
      <c r="BW39">
        <f t="shared" si="24"/>
        <v>0</v>
      </c>
      <c r="BX39">
        <f t="shared" si="128"/>
        <v>0</v>
      </c>
      <c r="BY39">
        <f t="shared" si="25"/>
        <v>99999</v>
      </c>
      <c r="BZ39">
        <f t="shared" si="26"/>
        <v>99999</v>
      </c>
      <c r="CA39">
        <f t="shared" si="27"/>
        <v>999</v>
      </c>
      <c r="CB39">
        <f t="shared" si="28"/>
        <v>99</v>
      </c>
      <c r="CD39">
        <f t="shared" si="29"/>
      </c>
      <c r="CF39">
        <f>IF('[1]Einstellung'!M72="",0,1)</f>
        <v>0</v>
      </c>
      <c r="CG39">
        <f t="shared" si="30"/>
        <v>0</v>
      </c>
      <c r="CH39">
        <f t="shared" si="31"/>
        <v>0</v>
      </c>
      <c r="CI39">
        <f t="shared" si="32"/>
        <v>0</v>
      </c>
      <c r="CJ39">
        <f t="shared" si="33"/>
        <v>0</v>
      </c>
      <c r="CK39">
        <f t="shared" si="129"/>
        <v>0</v>
      </c>
      <c r="CL39">
        <f t="shared" si="34"/>
        <v>99999</v>
      </c>
      <c r="CM39">
        <f t="shared" si="35"/>
        <v>99999</v>
      </c>
      <c r="CN39">
        <f t="shared" si="36"/>
        <v>999</v>
      </c>
      <c r="CO39">
        <f t="shared" si="37"/>
        <v>99</v>
      </c>
      <c r="CQ39">
        <f t="shared" si="38"/>
        <v>0</v>
      </c>
      <c r="CS39">
        <f>IF('[1]Einstellung'!N72="",0,1)</f>
        <v>0</v>
      </c>
      <c r="CT39">
        <f t="shared" si="39"/>
        <v>0</v>
      </c>
      <c r="CU39">
        <f t="shared" si="40"/>
        <v>0</v>
      </c>
      <c r="CV39">
        <f t="shared" si="41"/>
        <v>0</v>
      </c>
      <c r="CW39">
        <f t="shared" si="42"/>
        <v>0</v>
      </c>
      <c r="CX39">
        <f t="shared" si="130"/>
        <v>0</v>
      </c>
      <c r="CY39">
        <f t="shared" si="43"/>
        <v>99999</v>
      </c>
      <c r="CZ39">
        <f t="shared" si="44"/>
        <v>99999</v>
      </c>
      <c r="DA39">
        <f t="shared" si="45"/>
        <v>999</v>
      </c>
      <c r="DB39">
        <f t="shared" si="46"/>
        <v>99</v>
      </c>
      <c r="DD39">
        <f t="shared" si="47"/>
        <v>0</v>
      </c>
      <c r="DF39">
        <f>IF('[1]Einstellung'!O72="",0,1)</f>
        <v>0</v>
      </c>
      <c r="DG39">
        <f t="shared" si="48"/>
        <v>0</v>
      </c>
      <c r="DH39">
        <f t="shared" si="49"/>
        <v>0</v>
      </c>
      <c r="DI39">
        <f t="shared" si="50"/>
        <v>0</v>
      </c>
      <c r="DJ39">
        <f t="shared" si="51"/>
        <v>0</v>
      </c>
      <c r="DK39">
        <f t="shared" si="131"/>
        <v>0</v>
      </c>
      <c r="DL39">
        <f t="shared" si="52"/>
        <v>99999</v>
      </c>
      <c r="DM39">
        <f t="shared" si="53"/>
        <v>99999</v>
      </c>
      <c r="DN39">
        <f t="shared" si="54"/>
        <v>999</v>
      </c>
      <c r="DO39">
        <f t="shared" si="55"/>
        <v>99</v>
      </c>
      <c r="DQ39">
        <f t="shared" si="56"/>
        <v>0</v>
      </c>
      <c r="DS39">
        <f>IF('[1]Einstellung'!P72="",0,1)</f>
        <v>0</v>
      </c>
      <c r="DT39">
        <f t="shared" si="57"/>
        <v>0</v>
      </c>
      <c r="DU39">
        <f t="shared" si="58"/>
        <v>0</v>
      </c>
      <c r="DV39">
        <f t="shared" si="59"/>
        <v>0</v>
      </c>
      <c r="DW39">
        <f t="shared" si="60"/>
        <v>0</v>
      </c>
      <c r="DX39">
        <f t="shared" si="132"/>
        <v>0</v>
      </c>
      <c r="DY39">
        <f t="shared" si="61"/>
        <v>99999</v>
      </c>
      <c r="DZ39">
        <f>SMALL(DY$7:DY$42,$A39)</f>
        <v>99999</v>
      </c>
      <c r="EA39">
        <f t="shared" si="62"/>
        <v>999</v>
      </c>
      <c r="EB39">
        <f t="shared" si="63"/>
        <v>99</v>
      </c>
      <c r="ED39">
        <f t="shared" si="64"/>
        <v>0</v>
      </c>
      <c r="EF39">
        <f>IF('[1]Einstellung'!Q72="",0,1)</f>
        <v>0</v>
      </c>
      <c r="EG39">
        <f t="shared" si="65"/>
        <v>0</v>
      </c>
      <c r="EH39">
        <f>LARGE(EG$7:EG$42,$A39)</f>
        <v>0</v>
      </c>
      <c r="EI39">
        <f t="shared" si="66"/>
        <v>0</v>
      </c>
      <c r="EJ39">
        <f t="shared" si="67"/>
        <v>0</v>
      </c>
      <c r="EK39">
        <f t="shared" si="133"/>
        <v>0</v>
      </c>
      <c r="EL39">
        <f t="shared" si="68"/>
        <v>99999</v>
      </c>
      <c r="EM39">
        <f>SMALL(EL$7:EL$42,$A39)</f>
        <v>99999</v>
      </c>
      <c r="EN39">
        <f t="shared" si="69"/>
        <v>999</v>
      </c>
      <c r="EO39">
        <f t="shared" si="70"/>
        <v>99</v>
      </c>
      <c r="EQ39">
        <f t="shared" si="71"/>
        <v>0</v>
      </c>
      <c r="ES39">
        <f>IF('[1]Einstellung'!R72="",0,1)</f>
        <v>0</v>
      </c>
      <c r="ET39">
        <f t="shared" si="72"/>
        <v>0</v>
      </c>
      <c r="EU39">
        <f>LARGE(ET$7:ET$42,$A39)</f>
        <v>0</v>
      </c>
      <c r="EV39">
        <f t="shared" si="73"/>
        <v>0</v>
      </c>
      <c r="EW39">
        <f t="shared" si="74"/>
        <v>0</v>
      </c>
      <c r="EX39">
        <f t="shared" si="134"/>
        <v>0</v>
      </c>
      <c r="EY39">
        <f t="shared" si="75"/>
        <v>99999</v>
      </c>
      <c r="EZ39">
        <f>SMALL(EY$7:EY$42,$A39)</f>
        <v>99999</v>
      </c>
      <c r="FA39">
        <f t="shared" si="76"/>
        <v>999</v>
      </c>
      <c r="FB39">
        <f t="shared" si="77"/>
        <v>99</v>
      </c>
      <c r="FD39">
        <f t="shared" si="78"/>
        <v>0</v>
      </c>
      <c r="FF39">
        <f>IF('[1]Einstellung'!S72="",0,1)</f>
        <v>0</v>
      </c>
      <c r="FG39">
        <f t="shared" si="79"/>
        <v>0</v>
      </c>
      <c r="FH39">
        <f>LARGE(FG$7:FG$42,$A39)</f>
        <v>0</v>
      </c>
      <c r="FI39">
        <f t="shared" si="80"/>
        <v>0</v>
      </c>
      <c r="FJ39">
        <f t="shared" si="81"/>
        <v>0</v>
      </c>
      <c r="FK39">
        <f t="shared" si="135"/>
        <v>0</v>
      </c>
      <c r="FL39">
        <f t="shared" si="82"/>
        <v>99999</v>
      </c>
      <c r="FM39" s="14">
        <f>SMALL(FL$7:FL$42,$A39)</f>
        <v>99999</v>
      </c>
      <c r="FN39">
        <f t="shared" si="83"/>
        <v>999</v>
      </c>
      <c r="FO39">
        <f t="shared" si="84"/>
        <v>99</v>
      </c>
      <c r="FQ39">
        <f t="shared" si="85"/>
        <v>0</v>
      </c>
      <c r="FS39">
        <f>IF('[1]Einstellung'!T72="",0,1)</f>
        <v>0</v>
      </c>
      <c r="FT39">
        <f t="shared" si="86"/>
        <v>0</v>
      </c>
      <c r="FU39">
        <f>LARGE(FT$7:FT$42,$A39)</f>
        <v>0</v>
      </c>
      <c r="FV39">
        <f t="shared" si="87"/>
        <v>0</v>
      </c>
      <c r="FW39">
        <f t="shared" si="88"/>
        <v>0</v>
      </c>
      <c r="FX39">
        <f t="shared" si="136"/>
        <v>0</v>
      </c>
      <c r="FY39">
        <f t="shared" si="89"/>
        <v>99999</v>
      </c>
      <c r="FZ39">
        <f>SMALL(FY$7:FY$42,$A39)</f>
        <v>99999</v>
      </c>
      <c r="GA39">
        <f t="shared" si="90"/>
        <v>999</v>
      </c>
      <c r="GB39">
        <f t="shared" si="91"/>
        <v>99</v>
      </c>
      <c r="GD39">
        <f t="shared" si="92"/>
        <v>0</v>
      </c>
      <c r="GF39">
        <f>IF('[1]Einstellung'!U72="",0,1)</f>
        <v>0</v>
      </c>
      <c r="GG39">
        <f t="shared" si="93"/>
        <v>0</v>
      </c>
      <c r="GH39">
        <f>LARGE(GG$7:GG$42,$A39)</f>
        <v>0</v>
      </c>
      <c r="GI39">
        <f t="shared" si="94"/>
        <v>0</v>
      </c>
      <c r="GJ39">
        <f t="shared" si="95"/>
        <v>0</v>
      </c>
      <c r="GK39">
        <f t="shared" si="137"/>
        <v>0</v>
      </c>
      <c r="GL39">
        <f t="shared" si="96"/>
        <v>99999</v>
      </c>
      <c r="GM39">
        <f>SMALL(GL$7:GL$42,$A39)</f>
        <v>99999</v>
      </c>
      <c r="GN39">
        <f t="shared" si="97"/>
        <v>999</v>
      </c>
      <c r="GO39">
        <f t="shared" si="98"/>
        <v>99</v>
      </c>
      <c r="GQ39">
        <f t="shared" si="99"/>
        <v>0</v>
      </c>
      <c r="GS39">
        <f>IF('[1]Einstellung'!V72="",0,1)</f>
        <v>0</v>
      </c>
      <c r="GT39">
        <f t="shared" si="100"/>
        <v>0</v>
      </c>
      <c r="GU39">
        <f>LARGE(GT$7:GT$42,$A39)</f>
        <v>0</v>
      </c>
      <c r="GV39">
        <f t="shared" si="101"/>
        <v>0</v>
      </c>
      <c r="GW39">
        <f t="shared" si="102"/>
        <v>0</v>
      </c>
      <c r="GX39">
        <f t="shared" si="138"/>
        <v>0</v>
      </c>
      <c r="GY39">
        <f t="shared" si="103"/>
        <v>99999</v>
      </c>
      <c r="GZ39">
        <f>SMALL(GY$7:GY$42,$A39)</f>
        <v>99999</v>
      </c>
      <c r="HA39">
        <f t="shared" si="104"/>
        <v>999</v>
      </c>
      <c r="HB39">
        <f t="shared" si="105"/>
        <v>99</v>
      </c>
      <c r="HD39">
        <f t="shared" si="106"/>
        <v>0</v>
      </c>
      <c r="HF39">
        <f>IF('[1]Einstellung'!W72="",0,1)</f>
        <v>0</v>
      </c>
      <c r="HG39">
        <f t="shared" si="107"/>
        <v>0</v>
      </c>
      <c r="HH39">
        <f>LARGE(HG$7:HG$42,$A39)</f>
        <v>0</v>
      </c>
      <c r="HI39">
        <f t="shared" si="108"/>
        <v>0</v>
      </c>
      <c r="HJ39">
        <f t="shared" si="109"/>
        <v>0</v>
      </c>
      <c r="HK39">
        <f t="shared" si="139"/>
        <v>0</v>
      </c>
      <c r="HL39">
        <f t="shared" si="110"/>
        <v>99999</v>
      </c>
      <c r="HM39">
        <f>SMALL(HL$7:HL$42,$A39)</f>
        <v>99999</v>
      </c>
      <c r="HN39">
        <f t="shared" si="111"/>
        <v>999</v>
      </c>
      <c r="HO39">
        <f t="shared" si="112"/>
        <v>99</v>
      </c>
      <c r="HQ39">
        <f t="shared" si="113"/>
        <v>0</v>
      </c>
      <c r="HS39">
        <f>IF('[1]Einstellung'!X72="",0,1)</f>
        <v>0</v>
      </c>
      <c r="HT39">
        <f t="shared" si="114"/>
        <v>0</v>
      </c>
      <c r="HU39">
        <f>LARGE(HT$7:HT$42,$A39)</f>
        <v>0</v>
      </c>
      <c r="HV39">
        <f t="shared" si="115"/>
        <v>0</v>
      </c>
      <c r="HW39">
        <f t="shared" si="116"/>
        <v>0</v>
      </c>
      <c r="HX39">
        <f t="shared" si="140"/>
        <v>0</v>
      </c>
      <c r="HY39">
        <f t="shared" si="117"/>
        <v>99999</v>
      </c>
      <c r="HZ39">
        <f>SMALL(HY$7:HY$42,$A39)</f>
        <v>99999</v>
      </c>
      <c r="IA39">
        <f t="shared" si="118"/>
        <v>999</v>
      </c>
      <c r="IB39">
        <f t="shared" si="119"/>
        <v>99</v>
      </c>
      <c r="ID39">
        <f t="shared" si="120"/>
        <v>0</v>
      </c>
      <c r="IF39">
        <f>IF('[1]Einstellung'!Y72="",0,1)</f>
        <v>0</v>
      </c>
      <c r="IG39">
        <f t="shared" si="121"/>
        <v>0</v>
      </c>
      <c r="IH39">
        <f>LARGE(IG$7:IG$42,$A39)</f>
        <v>0</v>
      </c>
      <c r="II39">
        <f t="shared" si="122"/>
        <v>0</v>
      </c>
      <c r="IJ39">
        <f t="shared" si="123"/>
        <v>0</v>
      </c>
      <c r="IK39">
        <f t="shared" si="141"/>
        <v>0</v>
      </c>
      <c r="IL39">
        <f t="shared" si="124"/>
        <v>99999</v>
      </c>
      <c r="IM39">
        <f>SMALL(IL$7:IL$42,$A39)</f>
        <v>99999</v>
      </c>
      <c r="IN39">
        <f t="shared" si="125"/>
        <v>999</v>
      </c>
      <c r="IO39">
        <f t="shared" si="126"/>
        <v>99</v>
      </c>
    </row>
    <row r="40" spans="1:249" ht="13.5" customHeight="1">
      <c r="A40" s="47">
        <v>34</v>
      </c>
      <c r="B40" s="47">
        <f>IF('[1]Einstellung'!B73&lt;&gt;"",'[1]Einstellung'!B73,"")</f>
      </c>
      <c r="C40" s="63">
        <f>'[1]Einstellung'!D73</f>
      </c>
      <c r="D40" s="64">
        <f>'[1]Einstellung'!D73</f>
      </c>
      <c r="E40" s="50">
        <f>'[1]Einstellung'!K73</f>
      </c>
      <c r="F40" s="51">
        <f t="shared" si="142"/>
      </c>
      <c r="G40" s="47">
        <f t="shared" si="143"/>
      </c>
      <c r="H40" s="91">
        <f t="shared" si="144"/>
      </c>
      <c r="I40" s="92">
        <f t="shared" si="145"/>
      </c>
      <c r="J40" s="93">
        <f t="shared" si="146"/>
      </c>
      <c r="K40" s="94">
        <f t="shared" si="147"/>
      </c>
      <c r="L40" s="93">
        <f t="shared" si="148"/>
      </c>
      <c r="M40" s="94">
        <f t="shared" si="149"/>
      </c>
      <c r="N40" s="93">
        <f t="shared" si="150"/>
      </c>
      <c r="O40" s="95">
        <f t="shared" si="151"/>
      </c>
      <c r="P40" s="96">
        <f t="shared" si="152"/>
      </c>
      <c r="Q40" s="92">
        <f t="shared" si="153"/>
      </c>
      <c r="R40" s="93">
        <f t="shared" si="154"/>
      </c>
      <c r="S40" s="94">
        <f t="shared" si="155"/>
      </c>
      <c r="T40" s="93">
        <f t="shared" si="156"/>
      </c>
      <c r="U40" s="94">
        <f t="shared" si="157"/>
      </c>
      <c r="V40" s="93">
        <f t="shared" si="158"/>
      </c>
      <c r="W40" s="95">
        <f t="shared" si="159"/>
      </c>
      <c r="X40" s="96">
        <f t="shared" si="160"/>
      </c>
      <c r="Y40" s="97">
        <f t="shared" si="161"/>
      </c>
      <c r="Z40" s="98">
        <f t="shared" si="162"/>
      </c>
      <c r="AA40" s="99">
        <f t="shared" si="163"/>
      </c>
      <c r="AB40" s="61">
        <f>IF('[1]Einstellung'!L73&lt;&gt;"",IF(ISERROR(VLOOKUP(A40,R_GRP_01,2,FALSE)),99,IF(VLOOKUP(A40,R_GRP_01,1,FALSE)=A40,VLOOKUP(A40,R_GRP_01,2,FALSE),99)),"")</f>
      </c>
      <c r="AC40" s="61">
        <f>IF('[1]Einstellung'!M73&lt;&gt;"",IF(ISERROR(VLOOKUP(A40,R_GRP_02,2)),99,IF(VLOOKUP(A40,R_GRP_02,1)=A40,VLOOKUP(A40,R_GRP_02,2),99)),"")</f>
      </c>
      <c r="AD40" s="61">
        <f>IF('[1]Einstellung'!N73&lt;&gt;"",IF(ISERROR(VLOOKUP(A40,R_GRP_03,2)),99,IF(VLOOKUP(A40,R_GRP_03,1)=A40,VLOOKUP(A40,R_GRP_03,2),99)),"")</f>
      </c>
      <c r="AE40" s="61">
        <f>IF('[1]Einstellung'!O73&lt;&gt;"",IF(ISERROR(VLOOKUP(A40,R_GRP_04,2)),99,IF(VLOOKUP(A40,R_GRP_04,1)=A40,VLOOKUP(A40,R_GRP_04,2),99)),"")</f>
      </c>
      <c r="AF40" s="61">
        <f>IF('[1]Einstellung'!P73&lt;&gt;"",IF(ISERROR(VLOOKUP(A40,R_GRP_05,2)),99,IF(VLOOKUP(A40,R_GRP_05,1)=A40,VLOOKUP(A40,R_GRP_05,2),99)),"")</f>
      </c>
      <c r="AG40" s="61">
        <f>IF('[1]Einstellung'!Q73&lt;&gt;"",IF(ISERROR(VLOOKUP(A40,R_GRP_06,2)),99,IF(VLOOKUP(A40,R_GRP_06,1)=A40,VLOOKUP(A40,R_GRP_06,2),99)),"")</f>
      </c>
      <c r="AH40" s="61">
        <f>IF('[1]Einstellung'!R73&lt;&gt;"",IF(ISERROR(VLOOKUP(A40,R_GRP_07,2)),99,IF(VLOOKUP(A40,R_GRP_07,1)=A40,VLOOKUP(A40,R_GRP_07,2),99)),"")</f>
      </c>
      <c r="AI40" s="61">
        <f>IF('[1]Einstellung'!S73&lt;&gt;"",IF(ISERROR(VLOOKUP(A40,R_GRP_08,2)),99,IF(VLOOKUP(A40,R_GRP_08,1)=A40,VLOOKUP(A40,R_GRP_08,2),99)),"")</f>
      </c>
      <c r="AJ40" s="61">
        <f>IF('[1]Einstellung'!T73&lt;&gt;"",IF(ISERROR(VLOOKUP(A40,R_GRP_09,2)),99,IF(VLOOKUP(A40,R_GRP_09,1)=A40,VLOOKUP(A40,R_GRP_09,2),99)),"")</f>
      </c>
      <c r="AK40" s="61">
        <f>IF('[1]Einstellung'!U73&lt;&gt;"",IF(ISERROR(VLOOKUP(A40,R_GRP_10,2)),99,IF(VLOOKUP(A40,R_GRP_10,1)=A40,VLOOKUP(A40,R_GRP_10,2),99)),"")</f>
      </c>
      <c r="AL40" s="61">
        <f>IF('[1]Einstellung'!V73&lt;&gt;"",IF(ISERROR(VLOOKUP(A40,R_GRP_11,2)),99,IF(VLOOKUP(A40,R_GRP_11,1)=A40,VLOOKUP(A40,R_GRP_11,2),99)),"")</f>
      </c>
      <c r="AM40" s="61">
        <f>IF('[1]Einstellung'!W73&lt;&gt;"",IF(ISERROR(VLOOKUP(A40,R_GRP_12,2)),99,IF(VLOOKUP(A40,R_GRP_12,1)=A40,VLOOKUP(A40,R_GRP_12,2),99)),"")</f>
      </c>
      <c r="AN40" s="61">
        <f>IF('[1]Einstellung'!X73&lt;&gt;"",IF(ISERROR(VLOOKUP(A40,R_GRP_13,2)),99,IF(VLOOKUP(A40,R_GRP_13,1)=A40,VLOOKUP(A40,R_GRP_13,2),99)),"")</f>
      </c>
      <c r="AO40" s="61">
        <f>IF('[1]Einstellung'!Y73&lt;&gt;"",IF(ISERROR(VLOOKUP(A40,R_GRP_14,2)),99,IF(VLOOKUP(A40,R_GRP_14,1)=A40,VLOOKUP(A40,R_GRP_14,2),99)),"")</f>
      </c>
      <c r="AP40" s="100">
        <f t="shared" si="2"/>
      </c>
      <c r="AQ40" s="100">
        <f t="shared" si="3"/>
      </c>
      <c r="AT40">
        <f>'[1]Einstellung'!Z73</f>
        <v>0</v>
      </c>
      <c r="AU40" s="46">
        <f>IF(C40&lt;&gt;"",YEAR('[1]Wiegeliste'!$D$4)-F40,0)</f>
        <v>0</v>
      </c>
      <c r="AV40">
        <f t="shared" si="4"/>
        <v>0</v>
      </c>
      <c r="BQ40">
        <f t="shared" si="19"/>
      </c>
      <c r="BR40">
        <f t="shared" si="20"/>
        <v>0</v>
      </c>
      <c r="BS40">
        <f>IF('[1]Einstellung'!L73="",0,1)</f>
        <v>0</v>
      </c>
      <c r="BT40">
        <f t="shared" si="21"/>
        <v>0</v>
      </c>
      <c r="BU40">
        <f t="shared" si="22"/>
        <v>0</v>
      </c>
      <c r="BV40">
        <f t="shared" si="23"/>
        <v>0</v>
      </c>
      <c r="BW40">
        <f t="shared" si="24"/>
        <v>0</v>
      </c>
      <c r="BX40">
        <f t="shared" si="128"/>
        <v>0</v>
      </c>
      <c r="BY40">
        <f t="shared" si="25"/>
        <v>99999</v>
      </c>
      <c r="BZ40">
        <f t="shared" si="26"/>
        <v>99999</v>
      </c>
      <c r="CA40">
        <f t="shared" si="27"/>
        <v>999</v>
      </c>
      <c r="CB40">
        <f t="shared" si="28"/>
        <v>99</v>
      </c>
      <c r="CD40">
        <f t="shared" si="29"/>
      </c>
      <c r="CF40">
        <f>IF('[1]Einstellung'!M73="",0,1)</f>
        <v>0</v>
      </c>
      <c r="CG40">
        <f t="shared" si="30"/>
        <v>0</v>
      </c>
      <c r="CH40">
        <f t="shared" si="31"/>
        <v>0</v>
      </c>
      <c r="CI40">
        <f t="shared" si="32"/>
        <v>0</v>
      </c>
      <c r="CJ40">
        <f t="shared" si="33"/>
        <v>0</v>
      </c>
      <c r="CK40">
        <f t="shared" si="129"/>
        <v>0</v>
      </c>
      <c r="CL40">
        <f t="shared" si="34"/>
        <v>99999</v>
      </c>
      <c r="CM40">
        <f t="shared" si="35"/>
        <v>99999</v>
      </c>
      <c r="CN40">
        <f t="shared" si="36"/>
        <v>999</v>
      </c>
      <c r="CO40">
        <f t="shared" si="37"/>
        <v>99</v>
      </c>
      <c r="CQ40">
        <f t="shared" si="38"/>
        <v>0</v>
      </c>
      <c r="CS40">
        <f>IF('[1]Einstellung'!N73="",0,1)</f>
        <v>0</v>
      </c>
      <c r="CT40">
        <f t="shared" si="39"/>
        <v>0</v>
      </c>
      <c r="CU40">
        <f t="shared" si="40"/>
        <v>0</v>
      </c>
      <c r="CV40">
        <f t="shared" si="41"/>
        <v>0</v>
      </c>
      <c r="CW40">
        <f t="shared" si="42"/>
        <v>0</v>
      </c>
      <c r="CX40">
        <f t="shared" si="130"/>
        <v>0</v>
      </c>
      <c r="CY40">
        <f t="shared" si="43"/>
        <v>99999</v>
      </c>
      <c r="CZ40">
        <f t="shared" si="44"/>
        <v>99999</v>
      </c>
      <c r="DA40">
        <f t="shared" si="45"/>
        <v>999</v>
      </c>
      <c r="DB40">
        <f t="shared" si="46"/>
        <v>99</v>
      </c>
      <c r="DD40">
        <f t="shared" si="47"/>
        <v>0</v>
      </c>
      <c r="DF40">
        <f>IF('[1]Einstellung'!O73="",0,1)</f>
        <v>0</v>
      </c>
      <c r="DG40">
        <f t="shared" si="48"/>
        <v>0</v>
      </c>
      <c r="DH40">
        <f t="shared" si="49"/>
        <v>0</v>
      </c>
      <c r="DI40">
        <f t="shared" si="50"/>
        <v>0</v>
      </c>
      <c r="DJ40">
        <f t="shared" si="51"/>
        <v>0</v>
      </c>
      <c r="DK40">
        <f t="shared" si="131"/>
        <v>0</v>
      </c>
      <c r="DL40">
        <f t="shared" si="52"/>
        <v>99999</v>
      </c>
      <c r="DM40">
        <f t="shared" si="53"/>
        <v>99999</v>
      </c>
      <c r="DN40">
        <f t="shared" si="54"/>
        <v>999</v>
      </c>
      <c r="DO40">
        <f t="shared" si="55"/>
        <v>99</v>
      </c>
      <c r="DQ40">
        <f t="shared" si="56"/>
        <v>0</v>
      </c>
      <c r="DS40">
        <f>IF('[1]Einstellung'!P73="",0,1)</f>
        <v>0</v>
      </c>
      <c r="DT40">
        <f t="shared" si="57"/>
        <v>0</v>
      </c>
      <c r="DU40">
        <f t="shared" si="58"/>
        <v>0</v>
      </c>
      <c r="DV40">
        <f t="shared" si="59"/>
        <v>0</v>
      </c>
      <c r="DW40">
        <f t="shared" si="60"/>
        <v>0</v>
      </c>
      <c r="DX40">
        <f t="shared" si="132"/>
        <v>0</v>
      </c>
      <c r="DY40">
        <f t="shared" si="61"/>
        <v>99999</v>
      </c>
      <c r="DZ40">
        <f>SMALL(DY$7:DY$42,$A40)</f>
        <v>99999</v>
      </c>
      <c r="EA40">
        <f t="shared" si="62"/>
        <v>999</v>
      </c>
      <c r="EB40">
        <f t="shared" si="63"/>
        <v>99</v>
      </c>
      <c r="ED40">
        <f t="shared" si="64"/>
        <v>0</v>
      </c>
      <c r="EF40">
        <f>IF('[1]Einstellung'!Q73="",0,1)</f>
        <v>0</v>
      </c>
      <c r="EG40">
        <f t="shared" si="65"/>
        <v>0</v>
      </c>
      <c r="EH40">
        <f>LARGE(EG$7:EG$42,$A40)</f>
        <v>0</v>
      </c>
      <c r="EI40">
        <f t="shared" si="66"/>
        <v>0</v>
      </c>
      <c r="EJ40">
        <f t="shared" si="67"/>
        <v>0</v>
      </c>
      <c r="EK40">
        <f t="shared" si="133"/>
        <v>0</v>
      </c>
      <c r="EL40">
        <f t="shared" si="68"/>
        <v>99999</v>
      </c>
      <c r="EM40">
        <f>SMALL(EL$7:EL$42,$A40)</f>
        <v>99999</v>
      </c>
      <c r="EN40">
        <f t="shared" si="69"/>
        <v>999</v>
      </c>
      <c r="EO40">
        <f t="shared" si="70"/>
        <v>99</v>
      </c>
      <c r="EQ40">
        <f t="shared" si="71"/>
        <v>0</v>
      </c>
      <c r="ES40">
        <f>IF('[1]Einstellung'!R73="",0,1)</f>
        <v>0</v>
      </c>
      <c r="ET40">
        <f t="shared" si="72"/>
        <v>0</v>
      </c>
      <c r="EU40">
        <f>LARGE(ET$7:ET$42,$A40)</f>
        <v>0</v>
      </c>
      <c r="EV40">
        <f t="shared" si="73"/>
        <v>0</v>
      </c>
      <c r="EW40">
        <f t="shared" si="74"/>
        <v>0</v>
      </c>
      <c r="EX40">
        <f t="shared" si="134"/>
        <v>0</v>
      </c>
      <c r="EY40">
        <f t="shared" si="75"/>
        <v>99999</v>
      </c>
      <c r="EZ40">
        <f>SMALL(EY$7:EY$42,$A40)</f>
        <v>99999</v>
      </c>
      <c r="FA40">
        <f t="shared" si="76"/>
        <v>999</v>
      </c>
      <c r="FB40">
        <f t="shared" si="77"/>
        <v>99</v>
      </c>
      <c r="FD40">
        <f t="shared" si="78"/>
        <v>0</v>
      </c>
      <c r="FF40">
        <f>IF('[1]Einstellung'!S73="",0,1)</f>
        <v>0</v>
      </c>
      <c r="FG40">
        <f t="shared" si="79"/>
        <v>0</v>
      </c>
      <c r="FH40">
        <f>LARGE(FG$7:FG$42,$A40)</f>
        <v>0</v>
      </c>
      <c r="FI40">
        <f t="shared" si="80"/>
        <v>0</v>
      </c>
      <c r="FJ40">
        <f t="shared" si="81"/>
        <v>0</v>
      </c>
      <c r="FK40">
        <f t="shared" si="135"/>
        <v>0</v>
      </c>
      <c r="FL40">
        <f t="shared" si="82"/>
        <v>99999</v>
      </c>
      <c r="FM40" s="14">
        <f>SMALL(FL$7:FL$42,$A40)</f>
        <v>99999</v>
      </c>
      <c r="FN40">
        <f t="shared" si="83"/>
        <v>999</v>
      </c>
      <c r="FO40">
        <f t="shared" si="84"/>
        <v>99</v>
      </c>
      <c r="FQ40">
        <f t="shared" si="85"/>
        <v>0</v>
      </c>
      <c r="FS40">
        <f>IF('[1]Einstellung'!T73="",0,1)</f>
        <v>0</v>
      </c>
      <c r="FT40">
        <f t="shared" si="86"/>
        <v>0</v>
      </c>
      <c r="FU40">
        <f>LARGE(FT$7:FT$42,$A40)</f>
        <v>0</v>
      </c>
      <c r="FV40">
        <f t="shared" si="87"/>
        <v>0</v>
      </c>
      <c r="FW40">
        <f t="shared" si="88"/>
        <v>0</v>
      </c>
      <c r="FX40">
        <f t="shared" si="136"/>
        <v>0</v>
      </c>
      <c r="FY40">
        <f t="shared" si="89"/>
        <v>99999</v>
      </c>
      <c r="FZ40">
        <f>SMALL(FY$7:FY$42,$A40)</f>
        <v>99999</v>
      </c>
      <c r="GA40">
        <f t="shared" si="90"/>
        <v>999</v>
      </c>
      <c r="GB40">
        <f t="shared" si="91"/>
        <v>99</v>
      </c>
      <c r="GD40">
        <f t="shared" si="92"/>
        <v>0</v>
      </c>
      <c r="GF40">
        <f>IF('[1]Einstellung'!U73="",0,1)</f>
        <v>0</v>
      </c>
      <c r="GG40">
        <f t="shared" si="93"/>
        <v>0</v>
      </c>
      <c r="GH40">
        <f>LARGE(GG$7:GG$42,$A40)</f>
        <v>0</v>
      </c>
      <c r="GI40">
        <f t="shared" si="94"/>
        <v>0</v>
      </c>
      <c r="GJ40">
        <f t="shared" si="95"/>
        <v>0</v>
      </c>
      <c r="GK40">
        <f t="shared" si="137"/>
        <v>0</v>
      </c>
      <c r="GL40">
        <f t="shared" si="96"/>
        <v>99999</v>
      </c>
      <c r="GM40">
        <f>SMALL(GL$7:GL$42,$A40)</f>
        <v>99999</v>
      </c>
      <c r="GN40">
        <f t="shared" si="97"/>
        <v>999</v>
      </c>
      <c r="GO40">
        <f t="shared" si="98"/>
        <v>99</v>
      </c>
      <c r="GQ40">
        <f t="shared" si="99"/>
        <v>0</v>
      </c>
      <c r="GS40">
        <f>IF('[1]Einstellung'!V73="",0,1)</f>
        <v>0</v>
      </c>
      <c r="GT40">
        <f t="shared" si="100"/>
        <v>0</v>
      </c>
      <c r="GU40">
        <f>LARGE(GT$7:GT$42,$A40)</f>
        <v>0</v>
      </c>
      <c r="GV40">
        <f t="shared" si="101"/>
        <v>0</v>
      </c>
      <c r="GW40">
        <f t="shared" si="102"/>
        <v>0</v>
      </c>
      <c r="GX40">
        <f t="shared" si="138"/>
        <v>0</v>
      </c>
      <c r="GY40">
        <f t="shared" si="103"/>
        <v>99999</v>
      </c>
      <c r="GZ40">
        <f>SMALL(GY$7:GY$42,$A40)</f>
        <v>99999</v>
      </c>
      <c r="HA40">
        <f t="shared" si="104"/>
        <v>999</v>
      </c>
      <c r="HB40">
        <f t="shared" si="105"/>
        <v>99</v>
      </c>
      <c r="HD40">
        <f t="shared" si="106"/>
        <v>0</v>
      </c>
      <c r="HF40">
        <f>IF('[1]Einstellung'!W73="",0,1)</f>
        <v>0</v>
      </c>
      <c r="HG40">
        <f t="shared" si="107"/>
        <v>0</v>
      </c>
      <c r="HH40">
        <f>LARGE(HG$7:HG$42,$A40)</f>
        <v>0</v>
      </c>
      <c r="HI40">
        <f t="shared" si="108"/>
        <v>0</v>
      </c>
      <c r="HJ40">
        <f t="shared" si="109"/>
        <v>0</v>
      </c>
      <c r="HK40">
        <f t="shared" si="139"/>
        <v>0</v>
      </c>
      <c r="HL40">
        <f t="shared" si="110"/>
        <v>99999</v>
      </c>
      <c r="HM40">
        <f>SMALL(HL$7:HL$42,$A40)</f>
        <v>99999</v>
      </c>
      <c r="HN40">
        <f t="shared" si="111"/>
        <v>999</v>
      </c>
      <c r="HO40">
        <f t="shared" si="112"/>
        <v>99</v>
      </c>
      <c r="HQ40">
        <f t="shared" si="113"/>
        <v>0</v>
      </c>
      <c r="HS40">
        <f>IF('[1]Einstellung'!X73="",0,1)</f>
        <v>0</v>
      </c>
      <c r="HT40">
        <f t="shared" si="114"/>
        <v>0</v>
      </c>
      <c r="HU40">
        <f>LARGE(HT$7:HT$42,$A40)</f>
        <v>0</v>
      </c>
      <c r="HV40">
        <f t="shared" si="115"/>
        <v>0</v>
      </c>
      <c r="HW40">
        <f t="shared" si="116"/>
        <v>0</v>
      </c>
      <c r="HX40">
        <f t="shared" si="140"/>
        <v>0</v>
      </c>
      <c r="HY40">
        <f t="shared" si="117"/>
        <v>99999</v>
      </c>
      <c r="HZ40">
        <f>SMALL(HY$7:HY$42,$A40)</f>
        <v>99999</v>
      </c>
      <c r="IA40">
        <f t="shared" si="118"/>
        <v>999</v>
      </c>
      <c r="IB40">
        <f t="shared" si="119"/>
        <v>99</v>
      </c>
      <c r="ID40">
        <f t="shared" si="120"/>
        <v>0</v>
      </c>
      <c r="IF40">
        <f>IF('[1]Einstellung'!Y73="",0,1)</f>
        <v>0</v>
      </c>
      <c r="IG40">
        <f t="shared" si="121"/>
        <v>0</v>
      </c>
      <c r="IH40">
        <f>LARGE(IG$7:IG$42,$A40)</f>
        <v>0</v>
      </c>
      <c r="II40">
        <f t="shared" si="122"/>
        <v>0</v>
      </c>
      <c r="IJ40">
        <f t="shared" si="123"/>
        <v>0</v>
      </c>
      <c r="IK40">
        <f t="shared" si="141"/>
        <v>0</v>
      </c>
      <c r="IL40">
        <f t="shared" si="124"/>
        <v>99999</v>
      </c>
      <c r="IM40">
        <f>SMALL(IL$7:IL$42,$A40)</f>
        <v>99999</v>
      </c>
      <c r="IN40">
        <f t="shared" si="125"/>
        <v>999</v>
      </c>
      <c r="IO40">
        <f t="shared" si="126"/>
        <v>99</v>
      </c>
    </row>
    <row r="41" spans="1:249" ht="13.5" customHeight="1">
      <c r="A41" s="47">
        <v>35</v>
      </c>
      <c r="B41" s="47">
        <f>IF('[1]Einstellung'!B74&lt;&gt;"",'[1]Einstellung'!B74,"")</f>
      </c>
      <c r="C41" s="63">
        <f>'[1]Einstellung'!D74</f>
      </c>
      <c r="D41" s="64">
        <f>'[1]Einstellung'!D74</f>
      </c>
      <c r="E41" s="50">
        <f>'[1]Einstellung'!K74</f>
      </c>
      <c r="F41" s="51">
        <f t="shared" si="142"/>
      </c>
      <c r="G41" s="47">
        <f t="shared" si="143"/>
      </c>
      <c r="H41" s="91">
        <f t="shared" si="144"/>
      </c>
      <c r="I41" s="92">
        <f t="shared" si="145"/>
      </c>
      <c r="J41" s="93">
        <f t="shared" si="146"/>
      </c>
      <c r="K41" s="94">
        <f t="shared" si="147"/>
      </c>
      <c r="L41" s="93">
        <f t="shared" si="148"/>
      </c>
      <c r="M41" s="94">
        <f t="shared" si="149"/>
      </c>
      <c r="N41" s="93">
        <f t="shared" si="150"/>
      </c>
      <c r="O41" s="95">
        <f t="shared" si="151"/>
      </c>
      <c r="P41" s="96">
        <f t="shared" si="152"/>
      </c>
      <c r="Q41" s="92">
        <f t="shared" si="153"/>
      </c>
      <c r="R41" s="93">
        <f t="shared" si="154"/>
      </c>
      <c r="S41" s="94">
        <f t="shared" si="155"/>
      </c>
      <c r="T41" s="93">
        <f t="shared" si="156"/>
      </c>
      <c r="U41" s="94">
        <f t="shared" si="157"/>
      </c>
      <c r="V41" s="93">
        <f t="shared" si="158"/>
      </c>
      <c r="W41" s="95">
        <f t="shared" si="159"/>
      </c>
      <c r="X41" s="96">
        <f t="shared" si="160"/>
      </c>
      <c r="Y41" s="97">
        <f t="shared" si="161"/>
      </c>
      <c r="Z41" s="98">
        <f t="shared" si="162"/>
      </c>
      <c r="AA41" s="99">
        <f t="shared" si="163"/>
      </c>
      <c r="AB41" s="61">
        <f>IF('[1]Einstellung'!L74&lt;&gt;"",IF(ISERROR(VLOOKUP(A41,R_GRP_01,2,FALSE)),99,IF(VLOOKUP(A41,R_GRP_01,1,FALSE)=A41,VLOOKUP(A41,R_GRP_01,2,FALSE),99)),"")</f>
      </c>
      <c r="AC41" s="61">
        <f>IF('[1]Einstellung'!M74&lt;&gt;"",IF(ISERROR(VLOOKUP(A41,R_GRP_02,2)),99,IF(VLOOKUP(A41,R_GRP_02,1)=A41,VLOOKUP(A41,R_GRP_02,2),99)),"")</f>
      </c>
      <c r="AD41" s="61">
        <f>IF('[1]Einstellung'!N74&lt;&gt;"",IF(ISERROR(VLOOKUP(A41,R_GRP_03,2)),99,IF(VLOOKUP(A41,R_GRP_03,1)=A41,VLOOKUP(A41,R_GRP_03,2),99)),"")</f>
      </c>
      <c r="AE41" s="61">
        <f>IF('[1]Einstellung'!O74&lt;&gt;"",IF(ISERROR(VLOOKUP(A41,R_GRP_04,2)),99,IF(VLOOKUP(A41,R_GRP_04,1)=A41,VLOOKUP(A41,R_GRP_04,2),99)),"")</f>
      </c>
      <c r="AF41" s="61">
        <f>IF('[1]Einstellung'!P74&lt;&gt;"",IF(ISERROR(VLOOKUP(A41,R_GRP_05,2)),99,IF(VLOOKUP(A41,R_GRP_05,1)=A41,VLOOKUP(A41,R_GRP_05,2),99)),"")</f>
      </c>
      <c r="AG41" s="61">
        <f>IF('[1]Einstellung'!Q74&lt;&gt;"",IF(ISERROR(VLOOKUP(A41,R_GRP_06,2)),99,IF(VLOOKUP(A41,R_GRP_06,1)=A41,VLOOKUP(A41,R_GRP_06,2),99)),"")</f>
      </c>
      <c r="AH41" s="61">
        <f>IF('[1]Einstellung'!R74&lt;&gt;"",IF(ISERROR(VLOOKUP(A41,R_GRP_07,2)),99,IF(VLOOKUP(A41,R_GRP_07,1)=A41,VLOOKUP(A41,R_GRP_07,2),99)),"")</f>
      </c>
      <c r="AI41" s="61">
        <f>IF('[1]Einstellung'!S74&lt;&gt;"",IF(ISERROR(VLOOKUP(A41,R_GRP_08,2)),99,IF(VLOOKUP(A41,R_GRP_08,1)=A41,VLOOKUP(A41,R_GRP_08,2),99)),"")</f>
      </c>
      <c r="AJ41" s="61">
        <f>IF('[1]Einstellung'!T74&lt;&gt;"",IF(ISERROR(VLOOKUP(A41,R_GRP_09,2)),99,IF(VLOOKUP(A41,R_GRP_09,1)=A41,VLOOKUP(A41,R_GRP_09,2),99)),"")</f>
      </c>
      <c r="AK41" s="61">
        <f>IF('[1]Einstellung'!U74&lt;&gt;"",IF(ISERROR(VLOOKUP(A41,R_GRP_10,2)),99,IF(VLOOKUP(A41,R_GRP_10,1)=A41,VLOOKUP(A41,R_GRP_10,2),99)),"")</f>
      </c>
      <c r="AL41" s="61">
        <f>IF('[1]Einstellung'!V74&lt;&gt;"",IF(ISERROR(VLOOKUP(A41,R_GRP_11,2)),99,IF(VLOOKUP(A41,R_GRP_11,1)=A41,VLOOKUP(A41,R_GRP_11,2),99)),"")</f>
      </c>
      <c r="AM41" s="61">
        <f>IF('[1]Einstellung'!W74&lt;&gt;"",IF(ISERROR(VLOOKUP(A41,R_GRP_12,2)),99,IF(VLOOKUP(A41,R_GRP_12,1)=A41,VLOOKUP(A41,R_GRP_12,2),99)),"")</f>
      </c>
      <c r="AN41" s="61">
        <f>IF('[1]Einstellung'!X74&lt;&gt;"",IF(ISERROR(VLOOKUP(A41,R_GRP_13,2)),99,IF(VLOOKUP(A41,R_GRP_13,1)=A41,VLOOKUP(A41,R_GRP_13,2),99)),"")</f>
      </c>
      <c r="AO41" s="61">
        <f>IF('[1]Einstellung'!Y74&lt;&gt;"",IF(ISERROR(VLOOKUP(A41,R_GRP_14,2)),99,IF(VLOOKUP(A41,R_GRP_14,1)=A41,VLOOKUP(A41,R_GRP_14,2),99)),"")</f>
      </c>
      <c r="AP41" s="100">
        <f t="shared" si="2"/>
      </c>
      <c r="AQ41" s="100">
        <f t="shared" si="3"/>
      </c>
      <c r="AT41">
        <f>'[1]Einstellung'!Z74</f>
        <v>0</v>
      </c>
      <c r="AU41" s="46">
        <f>IF(C41&lt;&gt;"",YEAR('[1]Wiegeliste'!$D$4)-F41,0)</f>
        <v>0</v>
      </c>
      <c r="AV41">
        <f t="shared" si="4"/>
        <v>0</v>
      </c>
      <c r="BQ41">
        <f t="shared" si="19"/>
      </c>
      <c r="BR41">
        <f t="shared" si="20"/>
        <v>0</v>
      </c>
      <c r="BS41">
        <f>IF('[1]Einstellung'!L74="",0,1)</f>
        <v>0</v>
      </c>
      <c r="BT41">
        <f t="shared" si="21"/>
        <v>0</v>
      </c>
      <c r="BU41">
        <f t="shared" si="22"/>
        <v>0</v>
      </c>
      <c r="BV41">
        <f t="shared" si="23"/>
        <v>0</v>
      </c>
      <c r="BW41">
        <f t="shared" si="24"/>
        <v>0</v>
      </c>
      <c r="BX41">
        <f t="shared" si="128"/>
        <v>0</v>
      </c>
      <c r="BY41">
        <f t="shared" si="25"/>
        <v>99999</v>
      </c>
      <c r="BZ41">
        <f t="shared" si="26"/>
        <v>99999</v>
      </c>
      <c r="CA41">
        <f t="shared" si="27"/>
        <v>999</v>
      </c>
      <c r="CB41">
        <f t="shared" si="28"/>
        <v>99</v>
      </c>
      <c r="CD41">
        <f t="shared" si="29"/>
      </c>
      <c r="CF41">
        <f>IF('[1]Einstellung'!M74="",0,1)</f>
        <v>0</v>
      </c>
      <c r="CG41">
        <f t="shared" si="30"/>
        <v>0</v>
      </c>
      <c r="CH41">
        <f t="shared" si="31"/>
        <v>0</v>
      </c>
      <c r="CI41">
        <f t="shared" si="32"/>
        <v>0</v>
      </c>
      <c r="CJ41">
        <f t="shared" si="33"/>
        <v>0</v>
      </c>
      <c r="CK41">
        <f t="shared" si="129"/>
        <v>0</v>
      </c>
      <c r="CL41">
        <f t="shared" si="34"/>
        <v>99999</v>
      </c>
      <c r="CM41">
        <f t="shared" si="35"/>
        <v>99999</v>
      </c>
      <c r="CN41">
        <f t="shared" si="36"/>
        <v>999</v>
      </c>
      <c r="CO41">
        <f t="shared" si="37"/>
        <v>99</v>
      </c>
      <c r="CQ41">
        <f t="shared" si="38"/>
        <v>0</v>
      </c>
      <c r="CS41">
        <f>IF('[1]Einstellung'!N74="",0,1)</f>
        <v>0</v>
      </c>
      <c r="CT41">
        <f t="shared" si="39"/>
        <v>0</v>
      </c>
      <c r="CU41">
        <f t="shared" si="40"/>
        <v>0</v>
      </c>
      <c r="CV41">
        <f t="shared" si="41"/>
        <v>0</v>
      </c>
      <c r="CW41">
        <f t="shared" si="42"/>
        <v>0</v>
      </c>
      <c r="CX41">
        <f t="shared" si="130"/>
        <v>0</v>
      </c>
      <c r="CY41">
        <f t="shared" si="43"/>
        <v>99999</v>
      </c>
      <c r="CZ41">
        <f t="shared" si="44"/>
        <v>99999</v>
      </c>
      <c r="DA41">
        <f t="shared" si="45"/>
        <v>999</v>
      </c>
      <c r="DB41">
        <f t="shared" si="46"/>
        <v>99</v>
      </c>
      <c r="DD41">
        <f t="shared" si="47"/>
        <v>0</v>
      </c>
      <c r="DF41">
        <f>IF('[1]Einstellung'!O74="",0,1)</f>
        <v>0</v>
      </c>
      <c r="DG41">
        <f t="shared" si="48"/>
        <v>0</v>
      </c>
      <c r="DH41">
        <f t="shared" si="49"/>
        <v>0</v>
      </c>
      <c r="DI41">
        <f t="shared" si="50"/>
        <v>0</v>
      </c>
      <c r="DJ41">
        <f t="shared" si="51"/>
        <v>0</v>
      </c>
      <c r="DK41">
        <f t="shared" si="131"/>
        <v>0</v>
      </c>
      <c r="DL41">
        <f t="shared" si="52"/>
        <v>99999</v>
      </c>
      <c r="DM41">
        <f t="shared" si="53"/>
        <v>99999</v>
      </c>
      <c r="DN41">
        <f t="shared" si="54"/>
        <v>999</v>
      </c>
      <c r="DO41">
        <f t="shared" si="55"/>
        <v>99</v>
      </c>
      <c r="DQ41">
        <f t="shared" si="56"/>
        <v>0</v>
      </c>
      <c r="DS41">
        <f>IF('[1]Einstellung'!P74="",0,1)</f>
        <v>0</v>
      </c>
      <c r="DT41">
        <f t="shared" si="57"/>
        <v>0</v>
      </c>
      <c r="DU41">
        <f t="shared" si="58"/>
        <v>0</v>
      </c>
      <c r="DV41">
        <f t="shared" si="59"/>
        <v>0</v>
      </c>
      <c r="DW41">
        <f t="shared" si="60"/>
        <v>0</v>
      </c>
      <c r="DX41">
        <f t="shared" si="132"/>
        <v>0</v>
      </c>
      <c r="DY41">
        <f t="shared" si="61"/>
        <v>99999</v>
      </c>
      <c r="DZ41">
        <f>SMALL(DY$7:DY$42,$A41)</f>
        <v>99999</v>
      </c>
      <c r="EA41">
        <f t="shared" si="62"/>
        <v>999</v>
      </c>
      <c r="EB41">
        <f t="shared" si="63"/>
        <v>99</v>
      </c>
      <c r="ED41">
        <f t="shared" si="64"/>
        <v>0</v>
      </c>
      <c r="EF41">
        <f>IF('[1]Einstellung'!Q74="",0,1)</f>
        <v>0</v>
      </c>
      <c r="EG41">
        <f t="shared" si="65"/>
        <v>0</v>
      </c>
      <c r="EH41">
        <f>LARGE(EG$7:EG$42,$A41)</f>
        <v>0</v>
      </c>
      <c r="EI41">
        <f t="shared" si="66"/>
        <v>0</v>
      </c>
      <c r="EJ41">
        <f t="shared" si="67"/>
        <v>0</v>
      </c>
      <c r="EK41">
        <f t="shared" si="133"/>
        <v>0</v>
      </c>
      <c r="EL41">
        <f t="shared" si="68"/>
        <v>99999</v>
      </c>
      <c r="EM41">
        <f>SMALL(EL$7:EL$42,$A41)</f>
        <v>99999</v>
      </c>
      <c r="EN41">
        <f t="shared" si="69"/>
        <v>999</v>
      </c>
      <c r="EO41">
        <f t="shared" si="70"/>
        <v>99</v>
      </c>
      <c r="EQ41">
        <f t="shared" si="71"/>
        <v>0</v>
      </c>
      <c r="ES41">
        <f>IF('[1]Einstellung'!R74="",0,1)</f>
        <v>0</v>
      </c>
      <c r="ET41">
        <f t="shared" si="72"/>
        <v>0</v>
      </c>
      <c r="EU41">
        <f>LARGE(ET$7:ET$42,$A41)</f>
        <v>0</v>
      </c>
      <c r="EV41">
        <f t="shared" si="73"/>
        <v>0</v>
      </c>
      <c r="EW41">
        <f t="shared" si="74"/>
        <v>0</v>
      </c>
      <c r="EX41">
        <f t="shared" si="134"/>
        <v>0</v>
      </c>
      <c r="EY41">
        <f t="shared" si="75"/>
        <v>99999</v>
      </c>
      <c r="EZ41">
        <f>SMALL(EY$7:EY$42,$A41)</f>
        <v>99999</v>
      </c>
      <c r="FA41">
        <f t="shared" si="76"/>
        <v>999</v>
      </c>
      <c r="FB41">
        <f t="shared" si="77"/>
        <v>99</v>
      </c>
      <c r="FD41">
        <f t="shared" si="78"/>
        <v>0</v>
      </c>
      <c r="FF41">
        <f>IF('[1]Einstellung'!S74="",0,1)</f>
        <v>0</v>
      </c>
      <c r="FG41">
        <f t="shared" si="79"/>
        <v>0</v>
      </c>
      <c r="FH41">
        <f>LARGE(FG$7:FG$42,$A41)</f>
        <v>0</v>
      </c>
      <c r="FI41">
        <f t="shared" si="80"/>
        <v>0</v>
      </c>
      <c r="FJ41">
        <f t="shared" si="81"/>
        <v>0</v>
      </c>
      <c r="FK41">
        <f t="shared" si="135"/>
        <v>0</v>
      </c>
      <c r="FL41">
        <f t="shared" si="82"/>
        <v>99999</v>
      </c>
      <c r="FM41" s="14">
        <f>SMALL(FL$7:FL$42,$A41)</f>
        <v>99999</v>
      </c>
      <c r="FN41">
        <f t="shared" si="83"/>
        <v>999</v>
      </c>
      <c r="FO41">
        <f t="shared" si="84"/>
        <v>99</v>
      </c>
      <c r="FQ41">
        <f t="shared" si="85"/>
        <v>0</v>
      </c>
      <c r="FS41">
        <f>IF('[1]Einstellung'!T74="",0,1)</f>
        <v>0</v>
      </c>
      <c r="FT41">
        <f t="shared" si="86"/>
        <v>0</v>
      </c>
      <c r="FU41">
        <f>LARGE(FT$7:FT$42,$A41)</f>
        <v>0</v>
      </c>
      <c r="FV41">
        <f t="shared" si="87"/>
        <v>0</v>
      </c>
      <c r="FW41">
        <f t="shared" si="88"/>
        <v>0</v>
      </c>
      <c r="FX41">
        <f t="shared" si="136"/>
        <v>0</v>
      </c>
      <c r="FY41">
        <f t="shared" si="89"/>
        <v>99999</v>
      </c>
      <c r="FZ41">
        <f>SMALL(FY$7:FY$42,$A41)</f>
        <v>99999</v>
      </c>
      <c r="GA41">
        <f t="shared" si="90"/>
        <v>999</v>
      </c>
      <c r="GB41">
        <f t="shared" si="91"/>
        <v>99</v>
      </c>
      <c r="GD41">
        <f t="shared" si="92"/>
        <v>0</v>
      </c>
      <c r="GF41">
        <f>IF('[1]Einstellung'!U74="",0,1)</f>
        <v>0</v>
      </c>
      <c r="GG41">
        <f t="shared" si="93"/>
        <v>0</v>
      </c>
      <c r="GH41">
        <f>LARGE(GG$7:GG$42,$A41)</f>
        <v>0</v>
      </c>
      <c r="GI41">
        <f t="shared" si="94"/>
        <v>0</v>
      </c>
      <c r="GJ41">
        <f t="shared" si="95"/>
        <v>0</v>
      </c>
      <c r="GK41">
        <f t="shared" si="137"/>
        <v>0</v>
      </c>
      <c r="GL41">
        <f t="shared" si="96"/>
        <v>99999</v>
      </c>
      <c r="GM41">
        <f>SMALL(GL$7:GL$42,$A41)</f>
        <v>99999</v>
      </c>
      <c r="GN41">
        <f t="shared" si="97"/>
        <v>999</v>
      </c>
      <c r="GO41">
        <f t="shared" si="98"/>
        <v>99</v>
      </c>
      <c r="GQ41">
        <f t="shared" si="99"/>
        <v>0</v>
      </c>
      <c r="GS41">
        <f>IF('[1]Einstellung'!V74="",0,1)</f>
        <v>0</v>
      </c>
      <c r="GT41">
        <f t="shared" si="100"/>
        <v>0</v>
      </c>
      <c r="GU41">
        <f>LARGE(GT$7:GT$42,$A41)</f>
        <v>0</v>
      </c>
      <c r="GV41">
        <f t="shared" si="101"/>
        <v>0</v>
      </c>
      <c r="GW41">
        <f t="shared" si="102"/>
        <v>0</v>
      </c>
      <c r="GX41">
        <f t="shared" si="138"/>
        <v>0</v>
      </c>
      <c r="GY41">
        <f t="shared" si="103"/>
        <v>99999</v>
      </c>
      <c r="GZ41">
        <f>SMALL(GY$7:GY$42,$A41)</f>
        <v>99999</v>
      </c>
      <c r="HA41">
        <f t="shared" si="104"/>
        <v>999</v>
      </c>
      <c r="HB41">
        <f t="shared" si="105"/>
        <v>99</v>
      </c>
      <c r="HD41">
        <f t="shared" si="106"/>
        <v>0</v>
      </c>
      <c r="HF41">
        <f>IF('[1]Einstellung'!W74="",0,1)</f>
        <v>0</v>
      </c>
      <c r="HG41">
        <f t="shared" si="107"/>
        <v>0</v>
      </c>
      <c r="HH41">
        <f>LARGE(HG$7:HG$42,$A41)</f>
        <v>0</v>
      </c>
      <c r="HI41">
        <f t="shared" si="108"/>
        <v>0</v>
      </c>
      <c r="HJ41">
        <f t="shared" si="109"/>
        <v>0</v>
      </c>
      <c r="HK41">
        <f t="shared" si="139"/>
        <v>0</v>
      </c>
      <c r="HL41">
        <f t="shared" si="110"/>
        <v>99999</v>
      </c>
      <c r="HM41">
        <f>SMALL(HL$7:HL$42,$A41)</f>
        <v>99999</v>
      </c>
      <c r="HN41">
        <f t="shared" si="111"/>
        <v>999</v>
      </c>
      <c r="HO41">
        <f t="shared" si="112"/>
        <v>99</v>
      </c>
      <c r="HQ41">
        <f t="shared" si="113"/>
        <v>0</v>
      </c>
      <c r="HS41">
        <f>IF('[1]Einstellung'!X74="",0,1)</f>
        <v>0</v>
      </c>
      <c r="HT41">
        <f t="shared" si="114"/>
        <v>0</v>
      </c>
      <c r="HU41">
        <f>LARGE(HT$7:HT$42,$A41)</f>
        <v>0</v>
      </c>
      <c r="HV41">
        <f t="shared" si="115"/>
        <v>0</v>
      </c>
      <c r="HW41">
        <f t="shared" si="116"/>
        <v>0</v>
      </c>
      <c r="HX41">
        <f t="shared" si="140"/>
        <v>0</v>
      </c>
      <c r="HY41">
        <f t="shared" si="117"/>
        <v>99999</v>
      </c>
      <c r="HZ41">
        <f>SMALL(HY$7:HY$42,$A41)</f>
        <v>99999</v>
      </c>
      <c r="IA41">
        <f t="shared" si="118"/>
        <v>999</v>
      </c>
      <c r="IB41">
        <f t="shared" si="119"/>
        <v>99</v>
      </c>
      <c r="ID41">
        <f t="shared" si="120"/>
        <v>0</v>
      </c>
      <c r="IF41">
        <f>IF('[1]Einstellung'!Y74="",0,1)</f>
        <v>0</v>
      </c>
      <c r="IG41">
        <f t="shared" si="121"/>
        <v>0</v>
      </c>
      <c r="IH41">
        <f>LARGE(IG$7:IG$42,$A41)</f>
        <v>0</v>
      </c>
      <c r="II41">
        <f t="shared" si="122"/>
        <v>0</v>
      </c>
      <c r="IJ41">
        <f t="shared" si="123"/>
        <v>0</v>
      </c>
      <c r="IK41">
        <f t="shared" si="141"/>
        <v>0</v>
      </c>
      <c r="IL41">
        <f t="shared" si="124"/>
        <v>99999</v>
      </c>
      <c r="IM41">
        <f>SMALL(IL$7:IL$42,$A41)</f>
        <v>99999</v>
      </c>
      <c r="IN41">
        <f t="shared" si="125"/>
        <v>999</v>
      </c>
      <c r="IO41">
        <f t="shared" si="126"/>
        <v>99</v>
      </c>
    </row>
    <row r="42" spans="1:249" ht="13.5" customHeight="1" thickBot="1">
      <c r="A42" s="101">
        <v>36</v>
      </c>
      <c r="B42" s="47">
        <f>IF('[1]Einstellung'!B75&lt;&gt;"",'[1]Einstellung'!B75,"")</f>
      </c>
      <c r="C42" s="63">
        <f>'[1]Einstellung'!D75</f>
      </c>
      <c r="D42" s="64">
        <f>'[1]Einstellung'!D75</f>
      </c>
      <c r="E42" s="50">
        <f>'[1]Einstellung'!K75</f>
      </c>
      <c r="F42" s="51">
        <f t="shared" si="142"/>
      </c>
      <c r="G42" s="47">
        <f t="shared" si="143"/>
      </c>
      <c r="H42" s="91">
        <f t="shared" si="144"/>
      </c>
      <c r="I42" s="92">
        <f t="shared" si="145"/>
      </c>
      <c r="J42" s="93">
        <f t="shared" si="146"/>
      </c>
      <c r="K42" s="94">
        <f t="shared" si="147"/>
      </c>
      <c r="L42" s="93">
        <f t="shared" si="148"/>
      </c>
      <c r="M42" s="94">
        <f t="shared" si="149"/>
      </c>
      <c r="N42" s="93">
        <f t="shared" si="150"/>
      </c>
      <c r="O42" s="95">
        <f t="shared" si="151"/>
      </c>
      <c r="P42" s="96">
        <f t="shared" si="152"/>
      </c>
      <c r="Q42" s="92">
        <f t="shared" si="153"/>
      </c>
      <c r="R42" s="93">
        <f t="shared" si="154"/>
      </c>
      <c r="S42" s="94">
        <f t="shared" si="155"/>
      </c>
      <c r="T42" s="93">
        <f t="shared" si="156"/>
      </c>
      <c r="U42" s="94">
        <f t="shared" si="157"/>
      </c>
      <c r="V42" s="93">
        <f t="shared" si="158"/>
      </c>
      <c r="W42" s="95">
        <f t="shared" si="159"/>
      </c>
      <c r="X42" s="96">
        <f t="shared" si="160"/>
      </c>
      <c r="Y42" s="97">
        <f t="shared" si="161"/>
      </c>
      <c r="Z42" s="98">
        <f t="shared" si="162"/>
      </c>
      <c r="AA42" s="99">
        <f t="shared" si="163"/>
      </c>
      <c r="AB42" s="61">
        <f>IF('[1]Einstellung'!L75&lt;&gt;"",IF(ISERROR(VLOOKUP(A42,R_GRP_01,2,FALSE)),99,IF(VLOOKUP(A42,R_GRP_01,1,FALSE)=A42,VLOOKUP(A42,R_GRP_01,2,FALSE),99)),"")</f>
      </c>
      <c r="AC42" s="61">
        <f>IF('[1]Einstellung'!M75&lt;&gt;"",IF(ISERROR(VLOOKUP(A42,R_GRP_02,2)),99,IF(VLOOKUP(A42,R_GRP_02,1)=A42,VLOOKUP(A42,R_GRP_02,2),99)),"")</f>
      </c>
      <c r="AD42" s="61">
        <f>IF('[1]Einstellung'!N75&lt;&gt;"",IF(ISERROR(VLOOKUP(A42,R_GRP_03,2)),99,IF(VLOOKUP(A42,R_GRP_03,1)=A42,VLOOKUP(A42,R_GRP_03,2),99)),"")</f>
      </c>
      <c r="AE42" s="61">
        <f>IF('[1]Einstellung'!O75&lt;&gt;"",IF(ISERROR(VLOOKUP(A42,R_GRP_04,2)),99,IF(VLOOKUP(A42,R_GRP_04,1)=A42,VLOOKUP(A42,R_GRP_04,2),99)),"")</f>
      </c>
      <c r="AF42" s="61">
        <f>IF('[1]Einstellung'!P75&lt;&gt;"",IF(ISERROR(VLOOKUP(A42,R_GRP_05,2)),99,IF(VLOOKUP(A42,R_GRP_05,1)=A42,VLOOKUP(A42,R_GRP_05,2),99)),"")</f>
      </c>
      <c r="AG42" s="61">
        <f>IF('[1]Einstellung'!Q75&lt;&gt;"",IF(ISERROR(VLOOKUP(A42,R_GRP_06,2)),99,IF(VLOOKUP(A42,R_GRP_06,1)=A42,VLOOKUP(A42,R_GRP_06,2),99)),"")</f>
      </c>
      <c r="AH42" s="61">
        <f>IF('[1]Einstellung'!R75&lt;&gt;"",IF(ISERROR(VLOOKUP(A42,R_GRP_07,2)),99,IF(VLOOKUP(A42,R_GRP_07,1)=A42,VLOOKUP(A42,R_GRP_07,2),99)),"")</f>
      </c>
      <c r="AI42" s="61">
        <f>IF('[1]Einstellung'!S75&lt;&gt;"",IF(ISERROR(VLOOKUP(A42,R_GRP_08,2)),99,IF(VLOOKUP(A42,R_GRP_08,1)=A42,VLOOKUP(A42,R_GRP_08,2),99)),"")</f>
      </c>
      <c r="AJ42" s="61">
        <f>IF('[1]Einstellung'!T75&lt;&gt;"",IF(ISERROR(VLOOKUP(A42,R_GRP_09,2)),99,IF(VLOOKUP(A42,R_GRP_09,1)=A42,VLOOKUP(A42,R_GRP_09,2),99)),"")</f>
      </c>
      <c r="AK42" s="61">
        <f>IF('[1]Einstellung'!U75&lt;&gt;"",IF(ISERROR(VLOOKUP(A42,R_GRP_10,2)),99,IF(VLOOKUP(A42,R_GRP_10,1)=A42,VLOOKUP(A42,R_GRP_10,2),99)),"")</f>
      </c>
      <c r="AL42" s="61">
        <f>IF('[1]Einstellung'!V75&lt;&gt;"",IF(ISERROR(VLOOKUP(A42,R_GRP_11,2)),99,IF(VLOOKUP(A42,R_GRP_11,1)=A42,VLOOKUP(A42,R_GRP_11,2),99)),"")</f>
      </c>
      <c r="AM42" s="61">
        <f>IF('[1]Einstellung'!W75&lt;&gt;"",IF(ISERROR(VLOOKUP(A42,R_GRP_12,2)),99,IF(VLOOKUP(A42,R_GRP_12,1)=A42,VLOOKUP(A42,R_GRP_12,2),99)),"")</f>
      </c>
      <c r="AN42" s="61">
        <f>IF('[1]Einstellung'!X75&lt;&gt;"",IF(ISERROR(VLOOKUP(A42,R_GRP_13,2)),99,IF(VLOOKUP(A42,R_GRP_13,1)=A42,VLOOKUP(A42,R_GRP_13,2),99)),"")</f>
      </c>
      <c r="AO42" s="61">
        <f>IF('[1]Einstellung'!Y75&lt;&gt;"",IF(ISERROR(VLOOKUP(A42,R_GRP_14,2)),99,IF(VLOOKUP(A42,R_GRP_14,1)=A42,VLOOKUP(A42,R_GRP_14,2),99)),"")</f>
      </c>
      <c r="AP42" s="100">
        <f t="shared" si="2"/>
      </c>
      <c r="AQ42" s="100">
        <f t="shared" si="3"/>
      </c>
      <c r="AT42">
        <f>'[1]Einstellung'!Z75</f>
        <v>0</v>
      </c>
      <c r="AU42" s="46">
        <f>IF(C42&lt;&gt;"",YEAR('[1]Wiegeliste'!$D$4)-F42,0)</f>
        <v>0</v>
      </c>
      <c r="AV42">
        <f t="shared" si="4"/>
        <v>0</v>
      </c>
      <c r="AZ42" s="62"/>
      <c r="BQ42">
        <f t="shared" si="19"/>
      </c>
      <c r="BR42">
        <f t="shared" si="20"/>
        <v>0</v>
      </c>
      <c r="BS42">
        <f>IF('[1]Einstellung'!L75="",0,1)</f>
        <v>0</v>
      </c>
      <c r="BT42">
        <f t="shared" si="21"/>
        <v>0</v>
      </c>
      <c r="BU42">
        <f t="shared" si="22"/>
        <v>0</v>
      </c>
      <c r="BV42">
        <f t="shared" si="23"/>
        <v>0</v>
      </c>
      <c r="BW42">
        <f t="shared" si="24"/>
        <v>0</v>
      </c>
      <c r="BX42">
        <f t="shared" si="128"/>
        <v>0</v>
      </c>
      <c r="BY42">
        <f t="shared" si="25"/>
        <v>99999</v>
      </c>
      <c r="BZ42">
        <f t="shared" si="26"/>
        <v>99999</v>
      </c>
      <c r="CA42">
        <f t="shared" si="27"/>
        <v>999</v>
      </c>
      <c r="CB42">
        <f t="shared" si="28"/>
        <v>99</v>
      </c>
      <c r="CD42">
        <f t="shared" si="29"/>
      </c>
      <c r="CF42">
        <f>IF('[1]Einstellung'!M75="",0,1)</f>
        <v>0</v>
      </c>
      <c r="CG42">
        <f t="shared" si="30"/>
        <v>0</v>
      </c>
      <c r="CH42">
        <f t="shared" si="31"/>
        <v>0</v>
      </c>
      <c r="CI42">
        <f t="shared" si="32"/>
        <v>0</v>
      </c>
      <c r="CJ42">
        <f t="shared" si="33"/>
        <v>0</v>
      </c>
      <c r="CK42">
        <f t="shared" si="129"/>
        <v>0</v>
      </c>
      <c r="CL42">
        <f t="shared" si="34"/>
        <v>99999</v>
      </c>
      <c r="CM42">
        <f t="shared" si="35"/>
        <v>99999</v>
      </c>
      <c r="CN42">
        <f t="shared" si="36"/>
        <v>999</v>
      </c>
      <c r="CO42">
        <f t="shared" si="37"/>
        <v>99</v>
      </c>
      <c r="CQ42">
        <f t="shared" si="38"/>
        <v>0</v>
      </c>
      <c r="CS42">
        <f>IF('[1]Einstellung'!N75="",0,1)</f>
        <v>0</v>
      </c>
      <c r="CT42">
        <f t="shared" si="39"/>
        <v>0</v>
      </c>
      <c r="CU42">
        <f t="shared" si="40"/>
        <v>0</v>
      </c>
      <c r="CV42">
        <f t="shared" si="41"/>
        <v>0</v>
      </c>
      <c r="CW42">
        <f t="shared" si="42"/>
        <v>0</v>
      </c>
      <c r="CX42">
        <f t="shared" si="130"/>
        <v>0</v>
      </c>
      <c r="CY42">
        <f t="shared" si="43"/>
        <v>99999</v>
      </c>
      <c r="CZ42">
        <f t="shared" si="44"/>
        <v>99999</v>
      </c>
      <c r="DA42">
        <f t="shared" si="45"/>
        <v>999</v>
      </c>
      <c r="DB42">
        <f t="shared" si="46"/>
        <v>99</v>
      </c>
      <c r="DD42">
        <f t="shared" si="47"/>
        <v>0</v>
      </c>
      <c r="DF42">
        <f>IF('[1]Einstellung'!O75="",0,1)</f>
        <v>0</v>
      </c>
      <c r="DG42">
        <f t="shared" si="48"/>
        <v>0</v>
      </c>
      <c r="DH42">
        <f t="shared" si="49"/>
        <v>0</v>
      </c>
      <c r="DI42">
        <f t="shared" si="50"/>
        <v>0</v>
      </c>
      <c r="DJ42">
        <f t="shared" si="51"/>
        <v>0</v>
      </c>
      <c r="DK42">
        <f t="shared" si="131"/>
        <v>0</v>
      </c>
      <c r="DL42">
        <f t="shared" si="52"/>
        <v>99999</v>
      </c>
      <c r="DM42">
        <f t="shared" si="53"/>
        <v>99999</v>
      </c>
      <c r="DN42">
        <f t="shared" si="54"/>
        <v>999</v>
      </c>
      <c r="DO42">
        <f t="shared" si="55"/>
        <v>99</v>
      </c>
      <c r="DQ42">
        <f t="shared" si="56"/>
        <v>0</v>
      </c>
      <c r="DS42">
        <f>IF('[1]Einstellung'!P75="",0,1)</f>
        <v>0</v>
      </c>
      <c r="DT42">
        <f t="shared" si="57"/>
        <v>0</v>
      </c>
      <c r="DU42">
        <f t="shared" si="58"/>
        <v>0</v>
      </c>
      <c r="DV42">
        <f t="shared" si="59"/>
        <v>0</v>
      </c>
      <c r="DW42">
        <f t="shared" si="60"/>
        <v>0</v>
      </c>
      <c r="DX42">
        <f t="shared" si="132"/>
        <v>0</v>
      </c>
      <c r="DY42">
        <f t="shared" si="61"/>
        <v>99999</v>
      </c>
      <c r="DZ42">
        <f>SMALL(DY$7:DY$42,$A42)</f>
        <v>99999</v>
      </c>
      <c r="EA42">
        <f t="shared" si="62"/>
        <v>999</v>
      </c>
      <c r="EB42">
        <f t="shared" si="63"/>
        <v>99</v>
      </c>
      <c r="ED42">
        <f t="shared" si="64"/>
        <v>0</v>
      </c>
      <c r="EF42">
        <f>IF('[1]Einstellung'!Q75="",0,1)</f>
        <v>0</v>
      </c>
      <c r="EG42">
        <f t="shared" si="65"/>
        <v>0</v>
      </c>
      <c r="EH42">
        <f>LARGE(EG$7:EG$42,$A42)</f>
        <v>0</v>
      </c>
      <c r="EI42">
        <f t="shared" si="66"/>
        <v>0</v>
      </c>
      <c r="EJ42">
        <f t="shared" si="67"/>
        <v>0</v>
      </c>
      <c r="EK42">
        <f t="shared" si="133"/>
        <v>0</v>
      </c>
      <c r="EL42">
        <f t="shared" si="68"/>
        <v>99999</v>
      </c>
      <c r="EM42">
        <f>SMALL(EL$7:EL$42,$A42)</f>
        <v>99999</v>
      </c>
      <c r="EN42">
        <f t="shared" si="69"/>
        <v>999</v>
      </c>
      <c r="EO42">
        <f t="shared" si="70"/>
        <v>99</v>
      </c>
      <c r="EQ42">
        <f t="shared" si="71"/>
        <v>0</v>
      </c>
      <c r="ES42">
        <f>IF('[1]Einstellung'!R75="",0,1)</f>
        <v>0</v>
      </c>
      <c r="ET42">
        <f t="shared" si="72"/>
        <v>0</v>
      </c>
      <c r="EU42">
        <f>LARGE(ET$7:ET$42,$A42)</f>
        <v>0</v>
      </c>
      <c r="EV42">
        <f t="shared" si="73"/>
        <v>0</v>
      </c>
      <c r="EW42">
        <f t="shared" si="74"/>
        <v>0</v>
      </c>
      <c r="EX42">
        <f t="shared" si="134"/>
        <v>0</v>
      </c>
      <c r="EY42">
        <f t="shared" si="75"/>
        <v>99999</v>
      </c>
      <c r="EZ42">
        <f>SMALL(EY$7:EY$42,$A42)</f>
        <v>99999</v>
      </c>
      <c r="FA42">
        <f t="shared" si="76"/>
        <v>999</v>
      </c>
      <c r="FB42">
        <f t="shared" si="77"/>
        <v>99</v>
      </c>
      <c r="FD42">
        <f t="shared" si="78"/>
        <v>0</v>
      </c>
      <c r="FF42">
        <f>IF('[1]Einstellung'!S75="",0,1)</f>
        <v>0</v>
      </c>
      <c r="FG42">
        <f t="shared" si="79"/>
        <v>0</v>
      </c>
      <c r="FH42">
        <f>LARGE(FG$7:FG$42,$A42)</f>
        <v>0</v>
      </c>
      <c r="FI42">
        <f t="shared" si="80"/>
        <v>0</v>
      </c>
      <c r="FJ42">
        <f t="shared" si="81"/>
        <v>0</v>
      </c>
      <c r="FK42">
        <f t="shared" si="135"/>
        <v>0</v>
      </c>
      <c r="FL42">
        <f t="shared" si="82"/>
        <v>99999</v>
      </c>
      <c r="FM42" s="14">
        <f>SMALL(FL$7:FL$42,$A42)</f>
        <v>99999</v>
      </c>
      <c r="FN42">
        <f t="shared" si="83"/>
        <v>999</v>
      </c>
      <c r="FO42">
        <f t="shared" si="84"/>
        <v>99</v>
      </c>
      <c r="FQ42">
        <f t="shared" si="85"/>
        <v>0</v>
      </c>
      <c r="FS42">
        <f>IF('[1]Einstellung'!T75="",0,1)</f>
        <v>0</v>
      </c>
      <c r="FT42">
        <f t="shared" si="86"/>
        <v>0</v>
      </c>
      <c r="FU42">
        <f>LARGE(FT$7:FT$42,$A42)</f>
        <v>0</v>
      </c>
      <c r="FV42">
        <f t="shared" si="87"/>
        <v>0</v>
      </c>
      <c r="FW42">
        <f t="shared" si="88"/>
        <v>0</v>
      </c>
      <c r="FX42">
        <f t="shared" si="136"/>
        <v>0</v>
      </c>
      <c r="FY42">
        <f t="shared" si="89"/>
        <v>99999</v>
      </c>
      <c r="FZ42">
        <f>SMALL(FY$7:FY$42,$A42)</f>
        <v>99999</v>
      </c>
      <c r="GA42">
        <f t="shared" si="90"/>
        <v>999</v>
      </c>
      <c r="GB42">
        <f t="shared" si="91"/>
        <v>99</v>
      </c>
      <c r="GD42">
        <f t="shared" si="92"/>
        <v>0</v>
      </c>
      <c r="GF42">
        <f>IF('[1]Einstellung'!U75="",0,1)</f>
        <v>0</v>
      </c>
      <c r="GG42">
        <f t="shared" si="93"/>
        <v>0</v>
      </c>
      <c r="GH42">
        <f>LARGE(GG$7:GG$42,$A42)</f>
        <v>0</v>
      </c>
      <c r="GI42">
        <f t="shared" si="94"/>
        <v>0</v>
      </c>
      <c r="GJ42">
        <f t="shared" si="95"/>
        <v>0</v>
      </c>
      <c r="GK42">
        <f t="shared" si="137"/>
        <v>0</v>
      </c>
      <c r="GL42">
        <f t="shared" si="96"/>
        <v>99999</v>
      </c>
      <c r="GM42">
        <f>SMALL(GL$7:GL$42,$A42)</f>
        <v>99999</v>
      </c>
      <c r="GN42">
        <f t="shared" si="97"/>
        <v>999</v>
      </c>
      <c r="GO42">
        <f t="shared" si="98"/>
        <v>99</v>
      </c>
      <c r="GQ42">
        <f t="shared" si="99"/>
        <v>0</v>
      </c>
      <c r="GS42">
        <f>IF('[1]Einstellung'!V75="",0,1)</f>
        <v>0</v>
      </c>
      <c r="GT42">
        <f t="shared" si="100"/>
        <v>0</v>
      </c>
      <c r="GU42">
        <f>LARGE(GT$7:GT$42,$A42)</f>
        <v>0</v>
      </c>
      <c r="GV42">
        <f t="shared" si="101"/>
        <v>0</v>
      </c>
      <c r="GW42">
        <f t="shared" si="102"/>
        <v>0</v>
      </c>
      <c r="GX42">
        <f t="shared" si="138"/>
        <v>0</v>
      </c>
      <c r="GY42">
        <f t="shared" si="103"/>
        <v>99999</v>
      </c>
      <c r="GZ42">
        <f>SMALL(GY$7:GY$42,$A42)</f>
        <v>99999</v>
      </c>
      <c r="HA42">
        <f t="shared" si="104"/>
        <v>999</v>
      </c>
      <c r="HB42">
        <f t="shared" si="105"/>
        <v>99</v>
      </c>
      <c r="HD42">
        <f t="shared" si="106"/>
        <v>0</v>
      </c>
      <c r="HF42">
        <f>IF('[1]Einstellung'!W75="",0,1)</f>
        <v>0</v>
      </c>
      <c r="HG42">
        <f t="shared" si="107"/>
        <v>0</v>
      </c>
      <c r="HH42">
        <f>LARGE(HG$7:HG$42,$A42)</f>
        <v>0</v>
      </c>
      <c r="HI42">
        <f t="shared" si="108"/>
        <v>0</v>
      </c>
      <c r="HJ42">
        <f t="shared" si="109"/>
        <v>0</v>
      </c>
      <c r="HK42">
        <f t="shared" si="139"/>
        <v>0</v>
      </c>
      <c r="HL42">
        <f t="shared" si="110"/>
        <v>99999</v>
      </c>
      <c r="HM42">
        <f>SMALL(HL$7:HL$42,$A42)</f>
        <v>99999</v>
      </c>
      <c r="HN42">
        <f t="shared" si="111"/>
        <v>999</v>
      </c>
      <c r="HO42">
        <f t="shared" si="112"/>
        <v>99</v>
      </c>
      <c r="HQ42">
        <f t="shared" si="113"/>
        <v>0</v>
      </c>
      <c r="HS42">
        <f>IF('[1]Einstellung'!X75="",0,1)</f>
        <v>0</v>
      </c>
      <c r="HT42">
        <f t="shared" si="114"/>
        <v>0</v>
      </c>
      <c r="HU42">
        <f>LARGE(HT$7:HT$42,$A42)</f>
        <v>0</v>
      </c>
      <c r="HV42">
        <f t="shared" si="115"/>
        <v>0</v>
      </c>
      <c r="HW42">
        <f t="shared" si="116"/>
        <v>0</v>
      </c>
      <c r="HX42">
        <f t="shared" si="140"/>
        <v>0</v>
      </c>
      <c r="HY42">
        <f t="shared" si="117"/>
        <v>99999</v>
      </c>
      <c r="HZ42">
        <f>SMALL(HY$7:HY$42,$A42)</f>
        <v>99999</v>
      </c>
      <c r="IA42">
        <f t="shared" si="118"/>
        <v>999</v>
      </c>
      <c r="IB42">
        <f t="shared" si="119"/>
        <v>99</v>
      </c>
      <c r="ID42">
        <f t="shared" si="120"/>
        <v>0</v>
      </c>
      <c r="IF42">
        <f>IF('[1]Einstellung'!Y75="",0,1)</f>
        <v>0</v>
      </c>
      <c r="IG42">
        <f t="shared" si="121"/>
        <v>0</v>
      </c>
      <c r="IH42">
        <f>LARGE(IG$7:IG$42,$A42)</f>
        <v>0</v>
      </c>
      <c r="II42">
        <f t="shared" si="122"/>
        <v>0</v>
      </c>
      <c r="IJ42">
        <f t="shared" si="123"/>
        <v>0</v>
      </c>
      <c r="IK42">
        <f t="shared" si="141"/>
        <v>0</v>
      </c>
      <c r="IL42">
        <f t="shared" si="124"/>
        <v>99999</v>
      </c>
      <c r="IM42">
        <f>SMALL(IL$7:IL$42,$A42)</f>
        <v>99999</v>
      </c>
      <c r="IN42">
        <f t="shared" si="125"/>
        <v>999</v>
      </c>
      <c r="IO42">
        <f t="shared" si="126"/>
        <v>99</v>
      </c>
    </row>
    <row r="43" spans="1:43" ht="12.75">
      <c r="A43" s="102" t="str">
        <f>VLOOKUP(54,texte,$AR$1)</f>
        <v>Hauptkampfrichter</v>
      </c>
      <c r="B43" s="103"/>
      <c r="C43" s="103"/>
      <c r="D43" s="104"/>
      <c r="E43" s="102" t="str">
        <f>VLOOKUP(55,texte,$AR$1)</f>
        <v>Seitenrichter</v>
      </c>
      <c r="F43" s="103"/>
      <c r="G43" s="103"/>
      <c r="H43" s="104"/>
      <c r="I43" s="102" t="str">
        <f>VLOOKUP(55,texte,$AR$1)</f>
        <v>Seitenrichter</v>
      </c>
      <c r="J43" s="103"/>
      <c r="K43" s="103"/>
      <c r="L43" s="103"/>
      <c r="M43" s="103"/>
      <c r="N43" s="103"/>
      <c r="O43" s="103"/>
      <c r="P43" s="103"/>
      <c r="Q43" s="102" t="str">
        <f>VLOOKUP(56,texte,$AR$1)</f>
        <v>Listenführer</v>
      </c>
      <c r="R43" s="105"/>
      <c r="S43" s="105"/>
      <c r="T43" s="105"/>
      <c r="U43" s="105"/>
      <c r="V43" s="105"/>
      <c r="W43" s="105"/>
      <c r="X43" s="105"/>
      <c r="Y43" s="102"/>
      <c r="Z43" s="105"/>
      <c r="AA43" s="105"/>
      <c r="AB43" s="105"/>
      <c r="AC43" s="105"/>
      <c r="AD43" s="105"/>
      <c r="AE43" s="105"/>
      <c r="AF43" s="105"/>
      <c r="AG43" s="106"/>
      <c r="AH43" s="106"/>
      <c r="AI43" s="106"/>
      <c r="AJ43" s="106"/>
      <c r="AK43" s="106"/>
      <c r="AL43" s="106"/>
      <c r="AM43" s="106"/>
      <c r="AN43" s="106"/>
      <c r="AO43" s="106"/>
      <c r="AP43" s="106"/>
      <c r="AQ43" s="107"/>
    </row>
    <row r="44" spans="1:43" ht="12.75">
      <c r="A44" s="108"/>
      <c r="B44" s="109"/>
      <c r="C44" s="109"/>
      <c r="D44" s="110"/>
      <c r="E44" s="108"/>
      <c r="F44" s="109"/>
      <c r="G44" s="109"/>
      <c r="H44" s="110"/>
      <c r="I44" s="108"/>
      <c r="J44" s="109"/>
      <c r="K44" s="109"/>
      <c r="L44" s="109"/>
      <c r="M44" s="109"/>
      <c r="N44" s="109"/>
      <c r="O44" s="109"/>
      <c r="P44" s="109"/>
      <c r="Q44" s="108"/>
      <c r="R44" s="111"/>
      <c r="S44" s="111"/>
      <c r="T44" s="111"/>
      <c r="U44" s="111"/>
      <c r="V44" s="111"/>
      <c r="W44" s="111"/>
      <c r="X44" s="111"/>
      <c r="Y44" s="108"/>
      <c r="Z44" s="111"/>
      <c r="AA44" s="111"/>
      <c r="AB44" s="111"/>
      <c r="AC44" s="111"/>
      <c r="AD44" s="111"/>
      <c r="AE44" s="111"/>
      <c r="AF44" s="111"/>
      <c r="AG44" s="112"/>
      <c r="AH44" s="112"/>
      <c r="AI44" s="112"/>
      <c r="AJ44" s="112"/>
      <c r="AK44" s="112"/>
      <c r="AL44" s="112"/>
      <c r="AM44" s="112"/>
      <c r="AN44" s="112"/>
      <c r="AO44" s="112"/>
      <c r="AP44" s="112"/>
      <c r="AQ44" s="113"/>
    </row>
    <row r="45" spans="1:43" ht="12.75">
      <c r="A45" s="114" t="str">
        <f>'[1]Wiegeliste'!D7</f>
        <v>Josef Fenzl</v>
      </c>
      <c r="B45" s="109"/>
      <c r="C45" s="109"/>
      <c r="D45" s="110"/>
      <c r="E45" s="114">
        <f>IF('[1]Wiegeliste'!D8&lt;&gt;"",'[1]Wiegeliste'!D8,"")</f>
      </c>
      <c r="F45" s="109"/>
      <c r="G45" s="109"/>
      <c r="H45" s="110"/>
      <c r="I45" s="108">
        <f>IF('[1]Wiegeliste'!D9&lt;&gt;"",'[1]Wiegeliste'!D9,"")</f>
      </c>
      <c r="J45" s="109"/>
      <c r="K45" s="109"/>
      <c r="L45" s="109"/>
      <c r="M45" s="109"/>
      <c r="N45" s="109"/>
      <c r="O45" s="109"/>
      <c r="P45" s="109"/>
      <c r="Q45" s="108" t="str">
        <f>IF('[1]Wiegeliste'!D10&lt;&gt;"",'[1]Wiegeliste'!D10,"")</f>
        <v>Schandl</v>
      </c>
      <c r="R45" s="111"/>
      <c r="S45" s="111"/>
      <c r="T45" s="111"/>
      <c r="U45" s="111"/>
      <c r="V45" s="111"/>
      <c r="W45" s="111"/>
      <c r="X45" s="111"/>
      <c r="Y45" s="108"/>
      <c r="Z45" s="111"/>
      <c r="AA45" s="111"/>
      <c r="AB45" s="111"/>
      <c r="AC45" s="111"/>
      <c r="AD45" s="111"/>
      <c r="AE45" s="111"/>
      <c r="AF45" s="111"/>
      <c r="AG45" s="112"/>
      <c r="AH45" s="112"/>
      <c r="AI45" s="112"/>
      <c r="AJ45" s="112"/>
      <c r="AK45" s="112"/>
      <c r="AL45" s="112"/>
      <c r="AM45" s="112"/>
      <c r="AN45" s="112"/>
      <c r="AO45" s="112"/>
      <c r="AP45" s="112"/>
      <c r="AQ45" s="113"/>
    </row>
    <row r="46" spans="1:43" ht="13.5" thickBot="1">
      <c r="A46" s="115"/>
      <c r="B46" s="116"/>
      <c r="C46" s="116"/>
      <c r="D46" s="117"/>
      <c r="E46" s="115"/>
      <c r="F46" s="116"/>
      <c r="G46" s="116"/>
      <c r="H46" s="117"/>
      <c r="I46" s="115"/>
      <c r="J46" s="116"/>
      <c r="K46" s="116"/>
      <c r="L46" s="116"/>
      <c r="M46" s="116"/>
      <c r="N46" s="116"/>
      <c r="O46" s="116"/>
      <c r="P46" s="116"/>
      <c r="Q46" s="118"/>
      <c r="R46" s="119"/>
      <c r="S46" s="119"/>
      <c r="T46" s="119"/>
      <c r="U46" s="119"/>
      <c r="V46" s="119"/>
      <c r="W46" s="119"/>
      <c r="X46" s="119"/>
      <c r="Y46" s="118"/>
      <c r="Z46" s="119"/>
      <c r="AA46" s="119"/>
      <c r="AB46" s="119"/>
      <c r="AC46" s="119"/>
      <c r="AD46" s="119"/>
      <c r="AE46" s="119"/>
      <c r="AF46" s="119"/>
      <c r="AG46" s="120"/>
      <c r="AH46" s="120"/>
      <c r="AI46" s="120"/>
      <c r="AJ46" s="120"/>
      <c r="AK46" s="120"/>
      <c r="AL46" s="120"/>
      <c r="AM46" s="120"/>
      <c r="AN46" s="120"/>
      <c r="AO46" s="120"/>
      <c r="AP46" s="120"/>
      <c r="AQ46" s="121"/>
    </row>
    <row r="47" ht="12.75"/>
  </sheetData>
  <sheetProtection sheet="1"/>
  <mergeCells count="83">
    <mergeCell ref="A1:A3"/>
    <mergeCell ref="C8:D8"/>
    <mergeCell ref="C7:D7"/>
    <mergeCell ref="A5:A6"/>
    <mergeCell ref="D1:F1"/>
    <mergeCell ref="C13:D13"/>
    <mergeCell ref="C11:D11"/>
    <mergeCell ref="D3:F3"/>
    <mergeCell ref="C5:D6"/>
    <mergeCell ref="C1:C3"/>
    <mergeCell ref="S1:U1"/>
    <mergeCell ref="G2:P2"/>
    <mergeCell ref="Q1:R1"/>
    <mergeCell ref="G1:P1"/>
    <mergeCell ref="B5:B6"/>
    <mergeCell ref="E5:E6"/>
    <mergeCell ref="S6:T6"/>
    <mergeCell ref="K6:L6"/>
    <mergeCell ref="M6:N6"/>
    <mergeCell ref="Q6:R6"/>
    <mergeCell ref="I5:O5"/>
    <mergeCell ref="Y2:Z3"/>
    <mergeCell ref="Q2:R2"/>
    <mergeCell ref="S2:U2"/>
    <mergeCell ref="G3:P3"/>
    <mergeCell ref="Q3:R3"/>
    <mergeCell ref="S3:U3"/>
    <mergeCell ref="C14:D14"/>
    <mergeCell ref="C28:D28"/>
    <mergeCell ref="C27:D27"/>
    <mergeCell ref="AB5:AQ5"/>
    <mergeCell ref="U6:V6"/>
    <mergeCell ref="I6:J6"/>
    <mergeCell ref="C10:D10"/>
    <mergeCell ref="C9:D9"/>
    <mergeCell ref="Q5:W5"/>
    <mergeCell ref="C17:D17"/>
    <mergeCell ref="C38:D38"/>
    <mergeCell ref="C36:D36"/>
    <mergeCell ref="C33:D33"/>
    <mergeCell ref="C15:D15"/>
    <mergeCell ref="C25:D25"/>
    <mergeCell ref="C34:D34"/>
    <mergeCell ref="C35:D35"/>
    <mergeCell ref="C39:D39"/>
    <mergeCell ref="E44:H44"/>
    <mergeCell ref="C12:D12"/>
    <mergeCell ref="C31:D31"/>
    <mergeCell ref="C22:D22"/>
    <mergeCell ref="C24:D24"/>
    <mergeCell ref="C21:D21"/>
    <mergeCell ref="C32:D32"/>
    <mergeCell ref="C16:D16"/>
    <mergeCell ref="C29:D29"/>
    <mergeCell ref="C37:D37"/>
    <mergeCell ref="C18:D18"/>
    <mergeCell ref="C26:D26"/>
    <mergeCell ref="C19:D19"/>
    <mergeCell ref="C23:D23"/>
    <mergeCell ref="C20:D20"/>
    <mergeCell ref="C30:D30"/>
    <mergeCell ref="Q44:X44"/>
    <mergeCell ref="Y43:AF43"/>
    <mergeCell ref="A43:D43"/>
    <mergeCell ref="Q43:X43"/>
    <mergeCell ref="Y44:AF44"/>
    <mergeCell ref="A44:D44"/>
    <mergeCell ref="I44:P44"/>
    <mergeCell ref="C40:D40"/>
    <mergeCell ref="C41:D41"/>
    <mergeCell ref="I43:P43"/>
    <mergeCell ref="E43:H43"/>
    <mergeCell ref="C42:D42"/>
    <mergeCell ref="Y46:AF46"/>
    <mergeCell ref="A45:D45"/>
    <mergeCell ref="A46:D46"/>
    <mergeCell ref="E46:H46"/>
    <mergeCell ref="I46:P46"/>
    <mergeCell ref="Q46:X46"/>
    <mergeCell ref="Q45:X45"/>
    <mergeCell ref="Y45:AF45"/>
    <mergeCell ref="E45:H45"/>
    <mergeCell ref="I45:P45"/>
  </mergeCells>
  <printOptions horizontalCentered="1" verticalCentered="1"/>
  <pageMargins left="0.2755905511811024" right="0.2755905511811024" top="0.2755905511811024" bottom="0.2755905511811024" header="0" footer="0"/>
  <pageSetup fitToHeight="1" fitToWidth="1" horizontalDpi="600" verticalDpi="600" orientation="landscape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Aurelio</dc:creator>
  <cp:keywords/>
  <dc:description/>
  <cp:lastModifiedBy>Aurelio</cp:lastModifiedBy>
  <dcterms:created xsi:type="dcterms:W3CDTF">2016-12-11T18:36:37Z</dcterms:created>
  <dcterms:modified xsi:type="dcterms:W3CDTF">2016-12-11T18:36:56Z</dcterms:modified>
  <cp:category/>
  <cp:version/>
  <cp:contentType/>
  <cp:contentStatus/>
</cp:coreProperties>
</file>